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showInkAnnotation="0"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Gabriele\Downloads\"/>
    </mc:Choice>
  </mc:AlternateContent>
  <xr:revisionPtr revIDLastSave="0" documentId="8_{CF3D8957-04E3-4740-9750-4AB46D2251DC}" xr6:coauthVersionLast="47" xr6:coauthVersionMax="47" xr10:uidLastSave="{00000000-0000-0000-0000-000000000000}"/>
  <bookViews>
    <workbookView xWindow="8685" yWindow="1005" windowWidth="15660" windowHeight="13755" firstSheet="6" activeTab="6" xr2:uid="{5B7EE582-E080-405D-BD27-67DE98DFF1CE}"/>
  </bookViews>
  <sheets>
    <sheet name="SiopeAllegatoB" sheetId="1" state="hidden" r:id="rId1"/>
    <sheet name="Fatture" sheetId="2" state="hidden" r:id="rId2"/>
    <sheet name="Mandati" sheetId="3" state="hidden" r:id="rId3"/>
    <sheet name="FattureTempi" sheetId="4" state="hidden" r:id="rId4"/>
    <sheet name="MandatiTempi" sheetId="5" state="hidden" r:id="rId5"/>
    <sheet name="IndicatoreRiduzioneDebitoCR" sheetId="6" state="hidden" r:id="rId6"/>
    <sheet name="Debiti" sheetId="7" r:id="rId7"/>
    <sheet name="ElencoFatture" sheetId="8" state="hidden" r:id="rId8"/>
  </sheets>
  <definedNames>
    <definedName name="_xlnm.Print_Area" localSheetId="6">Debiti!$A$1:$AC$94</definedName>
    <definedName name="_xlnm.Print_Area" localSheetId="7">ElencoFatture!$C$1:$P$72</definedName>
    <definedName name="_xlnm.Print_Area" localSheetId="3">FattureTempi!$A$1:$AI$66</definedName>
    <definedName name="_xlnm.Print_Area" localSheetId="5">IndicatoreRiduzioneDebitoCR!$A$1:$M$16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6" l="1"/>
  <c r="G9" i="6"/>
  <c r="C10" i="6"/>
  <c r="C11" i="6"/>
  <c r="C13" i="6"/>
  <c r="G13" i="6"/>
  <c r="G11" i="6"/>
  <c r="G15" i="6"/>
  <c r="L15" i="6"/>
  <c r="J11" i="7"/>
  <c r="AD11" i="7"/>
  <c r="J12" i="7"/>
  <c r="AD12" i="7"/>
  <c r="AD35" i="7"/>
  <c r="G6" i="7"/>
  <c r="C7" i="6"/>
  <c r="L13" i="6"/>
  <c r="E5" i="6"/>
  <c r="J13" i="7"/>
  <c r="AD13" i="7"/>
  <c r="J14" i="7"/>
  <c r="AD14" i="7"/>
  <c r="J15" i="7"/>
  <c r="AD15" i="7"/>
  <c r="J16" i="7"/>
  <c r="AD16" i="7"/>
  <c r="J17" i="7"/>
  <c r="AD17" i="7"/>
  <c r="J18" i="7"/>
  <c r="AD18" i="7"/>
  <c r="J19" i="7"/>
  <c r="AD19" i="7"/>
  <c r="J20" i="7"/>
  <c r="AD20" i="7"/>
  <c r="J21" i="7"/>
  <c r="AD21" i="7"/>
  <c r="J22" i="7"/>
  <c r="AD22" i="7"/>
  <c r="J23" i="7"/>
  <c r="AD23" i="7"/>
  <c r="J24" i="7"/>
  <c r="AD24" i="7"/>
  <c r="J25" i="7"/>
  <c r="AD25" i="7"/>
  <c r="J26" i="7"/>
  <c r="AD26" i="7"/>
  <c r="J27" i="7"/>
  <c r="AD27" i="7"/>
  <c r="J28" i="7"/>
  <c r="AD28" i="7"/>
  <c r="J29" i="7"/>
  <c r="AD29" i="7"/>
  <c r="J30" i="7"/>
  <c r="AD30" i="7"/>
  <c r="J31" i="7"/>
  <c r="AD31" i="7"/>
  <c r="J32" i="7"/>
  <c r="AD32" i="7"/>
  <c r="J33" i="7"/>
  <c r="AD33" i="7"/>
  <c r="G35" i="7"/>
  <c r="G5" i="7"/>
  <c r="H8" i="8"/>
</calcChain>
</file>

<file path=xl/sharedStrings.xml><?xml version="1.0" encoding="utf-8"?>
<sst xmlns="http://schemas.openxmlformats.org/spreadsheetml/2006/main" count="647" uniqueCount="269">
  <si>
    <t>Esportazione Mandati x SIOPE</t>
  </si>
  <si>
    <t>Creditore</t>
  </si>
  <si>
    <t>Codice CIG</t>
  </si>
  <si>
    <t>Numero Mandato</t>
  </si>
  <si>
    <t>Data Mandato</t>
  </si>
  <si>
    <t>Causale Mandato</t>
  </si>
  <si>
    <t>Codice Siope</t>
  </si>
  <si>
    <t>Descrizione Siope</t>
  </si>
  <si>
    <t>Importo Mandato</t>
  </si>
  <si>
    <t>Provvedimento Impegno</t>
  </si>
  <si>
    <t>Consip/Mepa</t>
  </si>
  <si>
    <t>di cui Acquisto Consip/Mepa</t>
  </si>
  <si>
    <t>Comune di DEMO</t>
  </si>
  <si>
    <t>Numero Giorni Pagamento Standard (D)</t>
  </si>
  <si>
    <t>Registrazione</t>
  </si>
  <si>
    <t>Documento</t>
  </si>
  <si>
    <t>Protocollo</t>
  </si>
  <si>
    <t>Area Gestione</t>
  </si>
  <si>
    <t>Capitolo di Bilancio</t>
  </si>
  <si>
    <t>Impegno</t>
  </si>
  <si>
    <t>Mandato</t>
  </si>
  <si>
    <t>Anno</t>
  </si>
  <si>
    <t>Progr.</t>
  </si>
  <si>
    <t>Data (A)</t>
  </si>
  <si>
    <t>Numero</t>
  </si>
  <si>
    <t>Data</t>
  </si>
  <si>
    <t>Descrizione</t>
  </si>
  <si>
    <t>Importo</t>
  </si>
  <si>
    <t>CIG</t>
  </si>
  <si>
    <t>Data (B)</t>
  </si>
  <si>
    <t>Ragione Sociale</t>
  </si>
  <si>
    <t>Partita IVA</t>
  </si>
  <si>
    <t>Codice Fiscale</t>
  </si>
  <si>
    <t>Codice</t>
  </si>
  <si>
    <t>Voce</t>
  </si>
  <si>
    <t>Capitolo</t>
  </si>
  <si>
    <t>Articolo</t>
  </si>
  <si>
    <t>Sub</t>
  </si>
  <si>
    <t>Data (C)</t>
  </si>
  <si>
    <t>Pagamento (C)</t>
  </si>
  <si>
    <t>(D)</t>
  </si>
  <si>
    <t>Estremi Calcolo D.L. 66/2014</t>
  </si>
  <si>
    <t>Diff. (F=C-E)</t>
  </si>
  <si>
    <t>Gg. Pag. (G)</t>
  </si>
  <si>
    <t>H=G o D</t>
  </si>
  <si>
    <t>Ricezione (E=B o A)</t>
  </si>
  <si>
    <t xml:space="preserve">Differenza </t>
  </si>
  <si>
    <t>Liquidazione</t>
  </si>
  <si>
    <t>Ritardi x Responsabilità Creditore</t>
  </si>
  <si>
    <t>Ricezione (A)</t>
  </si>
  <si>
    <t>Pagamento (B)</t>
  </si>
  <si>
    <t>Diff. (C=A-B)</t>
  </si>
  <si>
    <t>Gg. Pag. (E)</t>
  </si>
  <si>
    <t>F=E o D</t>
  </si>
  <si>
    <t>D.L. 66 / 2014 - Tempestività dei Pagamenti - Elenco Mandati senza Fatture</t>
  </si>
  <si>
    <t>D.L. 66 / 2014 - Tempestività dei Pagamenti - Elenco Fatture Pagate</t>
  </si>
  <si>
    <t>Tempestività dei Pagamenti - Elenco Mandati senza Fatture</t>
  </si>
  <si>
    <t>Tempestività dei Pagamenti - Elenco Fatture Pagate</t>
  </si>
  <si>
    <t>Data Scadenza (A)</t>
  </si>
  <si>
    <t>Data Pagamento (B)</t>
  </si>
  <si>
    <t>Importo Fattura (D)</t>
  </si>
  <si>
    <t>Differenza giorni (C=B-A)</t>
  </si>
  <si>
    <t>Indicatore Fattura (E=C X D)</t>
  </si>
  <si>
    <t>Dati Fattura</t>
  </si>
  <si>
    <t>Calcolo</t>
  </si>
  <si>
    <t>ESCLUDI DAL CALCOLO</t>
  </si>
  <si>
    <t>Importo Fattura</t>
  </si>
  <si>
    <t>IVA</t>
  </si>
  <si>
    <t>Scissione Pagamenti</t>
  </si>
  <si>
    <t>Importo Dovuto</t>
  </si>
  <si>
    <t>Data Scadenza</t>
  </si>
  <si>
    <t>Scadenza</t>
  </si>
  <si>
    <t>Ammontare Complessivo dei Debiti e del Numero delle Imprese Creditrici - Elenco Fatture da Pagare al 31/12/2024</t>
  </si>
  <si>
    <t>Ammontare Complessivo dei Debiti</t>
  </si>
  <si>
    <t>Numero Imprese Creditrici</t>
  </si>
  <si>
    <t>(Da Nota IFEL del 21/11/2019)</t>
  </si>
  <si>
    <r>
      <t xml:space="preserve"> &gt; se </t>
    </r>
    <r>
      <rPr>
        <b/>
        <i/>
        <sz val="9"/>
        <color indexed="8"/>
        <rFont val="Calibri"/>
        <family val="2"/>
      </rPr>
      <t>R</t>
    </r>
    <r>
      <rPr>
        <i/>
        <sz val="9"/>
        <color indexed="8"/>
        <rFont val="Calibri"/>
        <family val="2"/>
      </rPr>
      <t xml:space="preserve"> &gt; 0,9 allora l’indicatore fa scattare l’obbligo di accantonamento per mancata riduzione del debito pregresso secondo la quota massima del 5%. </t>
    </r>
  </si>
  <si>
    <r>
      <t xml:space="preserve">     &gt; se </t>
    </r>
    <r>
      <rPr>
        <b/>
        <i/>
        <sz val="9"/>
        <color indexed="8"/>
        <rFont val="Calibri"/>
        <family val="2"/>
      </rPr>
      <t>R</t>
    </r>
    <r>
      <rPr>
        <i/>
        <sz val="9"/>
        <color indexed="8"/>
        <rFont val="Calibri"/>
        <family val="2"/>
      </rPr>
      <t xml:space="preserve"> &lt;= 0,9 allora l’indicatore individua un caso da non sanzionare sotto il profilo della mancata riduzione del debito pregresso e si passa ad elaborare il ritardo annuale dei pagamenti;</t>
    </r>
  </si>
  <si>
    <r>
      <t xml:space="preserve">  o calcoliamo il rapporto dei due importi</t>
    </r>
    <r>
      <rPr>
        <b/>
        <i/>
        <sz val="9"/>
        <color indexed="8"/>
        <rFont val="Calibri"/>
        <family val="2"/>
      </rPr>
      <t xml:space="preserve"> R</t>
    </r>
    <r>
      <rPr>
        <i/>
        <sz val="9"/>
        <color indexed="8"/>
        <rFont val="Calibri"/>
        <family val="2"/>
      </rPr>
      <t>=(STOCK-1)/(STOCK-2)</t>
    </r>
  </si>
  <si>
    <r>
      <t xml:space="preserve">  o calcoliamo l’ammontare dello stock di debiti commerciali residui scaduti e non pagati alla fine del secondo esercizio precedente, che chiameremo </t>
    </r>
    <r>
      <rPr>
        <b/>
        <i/>
        <sz val="9"/>
        <color indexed="8"/>
        <rFont val="Calibri"/>
        <family val="2"/>
      </rPr>
      <t>STOCK-2</t>
    </r>
    <r>
      <rPr>
        <i/>
        <sz val="9"/>
        <color indexed="8"/>
        <rFont val="Calibri"/>
        <family val="2"/>
      </rPr>
      <t xml:space="preserve">;   </t>
    </r>
  </si>
  <si>
    <t xml:space="preserve">- altrimenti (STOCK-1 maggiore del 5% del totale fatture): </t>
  </si>
  <si>
    <t xml:space="preserve">  o  l’indicatore individua un caso da non sanzionare sotto il profilo della  mancata riduzione del debito pregresso e si passa ad elaborare l’indicatore di ritardo annuale dei pagamenti;</t>
  </si>
  <si>
    <r>
      <t xml:space="preserve">- se </t>
    </r>
    <r>
      <rPr>
        <b/>
        <i/>
        <sz val="9"/>
        <color indexed="8"/>
        <rFont val="Calibri"/>
        <family val="2"/>
      </rPr>
      <t>STOCK-1</t>
    </r>
    <r>
      <rPr>
        <i/>
        <sz val="9"/>
        <color indexed="8"/>
        <rFont val="Calibri"/>
        <family val="2"/>
      </rPr>
      <t xml:space="preserve"> è minore o uguale al 5% del totale delle fatture ricevute nell’esercizio precedente: </t>
    </r>
  </si>
  <si>
    <r>
      <t xml:space="preserve">- calcoliamo l’ammontare dello stock di debiti commerciali residui scaduti e non pagati alla fine dell’esercizio precedente, che chiameremo </t>
    </r>
    <r>
      <rPr>
        <b/>
        <i/>
        <sz val="9"/>
        <color indexed="8"/>
        <rFont val="Calibri"/>
        <family val="2"/>
      </rPr>
      <t>STOCK-1</t>
    </r>
    <r>
      <rPr>
        <i/>
        <sz val="9"/>
        <color indexed="8"/>
        <rFont val="Calibri"/>
        <family val="2"/>
      </rPr>
      <t xml:space="preserve">; </t>
    </r>
  </si>
  <si>
    <t xml:space="preserve">L’algoritmo per il calcolo dell’indicatore di riduzione del debito è il seguente: </t>
  </si>
  <si>
    <t>(2)</t>
  </si>
  <si>
    <t>(R) &lt;= 0,90</t>
  </si>
  <si>
    <t>Rapporto Stock (R) = (STOCK - 1) / (STOCK - 2)</t>
  </si>
  <si>
    <t>Ammontare Complessivo dei Debiti 2019 (STOCK - 2)</t>
  </si>
  <si>
    <t>(1)</t>
  </si>
  <si>
    <t>(STOCK - 1) &lt;=  5 % dell'Importo delle fatture</t>
  </si>
  <si>
    <t xml:space="preserve"> 5% dell'Importo Totale delle Fatture</t>
  </si>
  <si>
    <t xml:space="preserve">Importo Totale Fatture dell'Anno </t>
  </si>
  <si>
    <t>*Vedi dettaglio nel foglio ElencoFatture</t>
  </si>
  <si>
    <t>Importo Totale Fatture dell'Anno (NETTO)</t>
  </si>
  <si>
    <t>Importo Totale Fatture dell'Anno (IVA)</t>
  </si>
  <si>
    <t>5 % fatture</t>
  </si>
  <si>
    <t>Importo Totale Fatture dell'Anno (LORDO)</t>
  </si>
  <si>
    <t>*Vedi dettaglio nel foglio Debiti</t>
  </si>
  <si>
    <t>Ammontare Complessivo dei Debiti 2020 (STOCK - 1)</t>
  </si>
  <si>
    <t>Rispettato se (1) o (2) è uguale a SI</t>
  </si>
  <si>
    <t>RISPETTATO</t>
  </si>
  <si>
    <t xml:space="preserve">Indicatore di Riduzione del Debito Commerciale Residuo </t>
  </si>
  <si>
    <t>Indicatore di Riduzione del Debito Commerciale Residuo</t>
  </si>
  <si>
    <t>Importo Netto</t>
  </si>
  <si>
    <t>Importo IVA</t>
  </si>
  <si>
    <t>Data PEC / Data Protocollo/ Data Registrazione</t>
  </si>
  <si>
    <t>Stato Fattura    (I / L / P)</t>
  </si>
  <si>
    <t>Numero Movimento</t>
  </si>
  <si>
    <t>Vengono visualizzate tutte le Fatture Acquisto la cui data PEC (in altrnativa se non valorizzata Data Protocollo o Data Registrazione) è del 2020</t>
  </si>
  <si>
    <t>Importi CALCOLO</t>
  </si>
  <si>
    <t>Importi TOTALI</t>
  </si>
  <si>
    <t>Indicatore di Riduzione del Debito Residuo - Elenco Fatture dell'Anno</t>
  </si>
  <si>
    <t>(*) Importo Complessivo dei Debiti al Netto dell'Iva</t>
  </si>
  <si>
    <t>Identificativo SDI</t>
  </si>
  <si>
    <t>Comune di Fiorano Canavese</t>
  </si>
  <si>
    <t>31/12/2024</t>
  </si>
  <si>
    <t>FE000120240004235966</t>
  </si>
  <si>
    <t>20/12/2024</t>
  </si>
  <si>
    <t>FORNITURA GAS POD 10950302007801 CONGUAGLIO 2024</t>
  </si>
  <si>
    <t>SI</t>
  </si>
  <si>
    <t>Z513C24DE6</t>
  </si>
  <si>
    <t>13656620236</t>
  </si>
  <si>
    <t>2024</t>
  </si>
  <si>
    <t>2691</t>
  </si>
  <si>
    <t>21/12/2024</t>
  </si>
  <si>
    <t>AGSM AIM ENERGIA SPA</t>
  </si>
  <si>
    <t>02770130231</t>
  </si>
  <si>
    <t>3</t>
  </si>
  <si>
    <t>GESTIONE: LAVORI PUBBLICI - URBANISTICA - VIABILITA - ILL.NE PUBBLICA - EDILIZIA PRIVATA - PROTEZIO</t>
  </si>
  <si>
    <t>1010503</t>
  </si>
  <si>
    <t/>
  </si>
  <si>
    <t>20/01/2025</t>
  </si>
  <si>
    <t>536/2024</t>
  </si>
  <si>
    <t>23/12/2024</t>
  </si>
  <si>
    <t>MATERIALE VARIO PER UFFICI</t>
  </si>
  <si>
    <t>B2D4871447</t>
  </si>
  <si>
    <t>13670091411</t>
  </si>
  <si>
    <t>2712</t>
  </si>
  <si>
    <t>24/12/2024</t>
  </si>
  <si>
    <t>C.M. GRAFICA S.R.L.</t>
  </si>
  <si>
    <t>10135660016</t>
  </si>
  <si>
    <t>1</t>
  </si>
  <si>
    <t>FINANZIARIA - STIPENDI AL PERSONALE - MUTUI- RILEVAZIONE STATISTICHE - CONTROLLO DI GESTIONE</t>
  </si>
  <si>
    <t>1010203</t>
  </si>
  <si>
    <t>22/01/2025</t>
  </si>
  <si>
    <t>2-000098</t>
  </si>
  <si>
    <t>SERVIZIO PULIZIA MENSILE DICEMBRE</t>
  </si>
  <si>
    <t>Z333D031D1</t>
  </si>
  <si>
    <t>13672550562</t>
  </si>
  <si>
    <t>2714</t>
  </si>
  <si>
    <t>ECOMM SRL</t>
  </si>
  <si>
    <t>08923020013</t>
  </si>
  <si>
    <t>2</t>
  </si>
  <si>
    <t>SEGRETERIA DEMOGRAFICO</t>
  </si>
  <si>
    <t>23/01/2025</t>
  </si>
  <si>
    <t>19/12/2023</t>
  </si>
  <si>
    <t>412319256630</t>
  </si>
  <si>
    <t>07/12/2023</t>
  </si>
  <si>
    <t>FORNITURA SERVIZIO GAS</t>
  </si>
  <si>
    <t>Z2D32E4CC4</t>
  </si>
  <si>
    <t>2023</t>
  </si>
  <si>
    <t>2689</t>
  </si>
  <si>
    <t>09/12/2023</t>
  </si>
  <si>
    <t>HERA COMM S.p.A.</t>
  </si>
  <si>
    <t>03819031208</t>
  </si>
  <si>
    <t>02221101203</t>
  </si>
  <si>
    <t>08/01/2024</t>
  </si>
  <si>
    <t>412423648655</t>
  </si>
  <si>
    <t>11/12/2024</t>
  </si>
  <si>
    <t>FORNITURA SERVIZIO GAS NOVEMBRE POD 10950302005301</t>
  </si>
  <si>
    <t>B501897DE1</t>
  </si>
  <si>
    <t>13582756269</t>
  </si>
  <si>
    <t>2638</t>
  </si>
  <si>
    <t>13/12/2024</t>
  </si>
  <si>
    <t>12/01/2025</t>
  </si>
  <si>
    <t>412423648656</t>
  </si>
  <si>
    <t>FORNITURA SERVIZIO GAS NOVEMBRE POD 10950302007801</t>
  </si>
  <si>
    <t>13582757139</t>
  </si>
  <si>
    <t>2636</t>
  </si>
  <si>
    <t>412423648657</t>
  </si>
  <si>
    <t>FORNITURA SERVIZIO GAS NOVEMBRE POD 10950300009401</t>
  </si>
  <si>
    <t>13582757478</t>
  </si>
  <si>
    <t>2640</t>
  </si>
  <si>
    <t>412423648658</t>
  </si>
  <si>
    <t>FORNITURA SERVIZIO GAS NOVEMBRE POD 10959000020602</t>
  </si>
  <si>
    <t>13582757781</t>
  </si>
  <si>
    <t>2639</t>
  </si>
  <si>
    <t>06/11/2024</t>
  </si>
  <si>
    <t>1552405714</t>
  </si>
  <si>
    <t>23/10/2024</t>
  </si>
  <si>
    <t>IMPORTO PER POTENZA VENDUTA</t>
  </si>
  <si>
    <t>ZE93D49672</t>
  </si>
  <si>
    <t>2221</t>
  </si>
  <si>
    <t>NOVAAEG S.p.a.-ENERGIA</t>
  </si>
  <si>
    <t>02616630022</t>
  </si>
  <si>
    <t>22/11/2024</t>
  </si>
  <si>
    <t>2240152647</t>
  </si>
  <si>
    <t>ILLUMINAZIONE PUBBLICA SETTEMBRE 2024</t>
  </si>
  <si>
    <t>2240</t>
  </si>
  <si>
    <t>24/10/2024</t>
  </si>
  <si>
    <t>1080203</t>
  </si>
  <si>
    <t>23/11/2024</t>
  </si>
  <si>
    <t>2240152646</t>
  </si>
  <si>
    <t>ENERGIA ELETTRICA EDIFICI AGOSTO-SETTEMBRE 2024</t>
  </si>
  <si>
    <t>2239</t>
  </si>
  <si>
    <t>28/11/2024</t>
  </si>
  <si>
    <t>2240169875</t>
  </si>
  <si>
    <t>25/11/2024</t>
  </si>
  <si>
    <t>ENERGIA ELETTRICA EDIFICI SETTEMBRE-OTTOBRE 2024</t>
  </si>
  <si>
    <t>2499</t>
  </si>
  <si>
    <t>27/11/2024</t>
  </si>
  <si>
    <t>26/12/2024</t>
  </si>
  <si>
    <t>04/12/2024</t>
  </si>
  <si>
    <t>2240169876</t>
  </si>
  <si>
    <t>202410</t>
  </si>
  <si>
    <t>2498</t>
  </si>
  <si>
    <t>2240184519</t>
  </si>
  <si>
    <t>ILLUMINAZIONE PUBBLICA NOVEMBRE 2024</t>
  </si>
  <si>
    <t>2713</t>
  </si>
  <si>
    <t>2240184518</t>
  </si>
  <si>
    <t>ENERGIA ELETTRICA EDIFICI OTTOBRE-NOVEMBRE 2024</t>
  </si>
  <si>
    <t>2711</t>
  </si>
  <si>
    <t>1552/00</t>
  </si>
  <si>
    <t>30/12/2024</t>
  </si>
  <si>
    <t>INTEGRAZIONE IMPEGNO DI SPESA PER SERVIZIO DI SUPPORTO AMMINISTRATIVO CONTABILE AL SERVIZIO ECONOMICO FINANZIARIO DELL ENTE ANNO 2024 AFFIDAMENTO ALLA DITTA NUMERARIA S.P.A. CIG: B32846F032</t>
  </si>
  <si>
    <t>B32846F032</t>
  </si>
  <si>
    <t>13696943217</t>
  </si>
  <si>
    <t>2762</t>
  </si>
  <si>
    <t>NUMERARIA SPA</t>
  </si>
  <si>
    <t>02625230020</t>
  </si>
  <si>
    <t>30/01/2025</t>
  </si>
  <si>
    <t>1551/00</t>
  </si>
  <si>
    <t>SUPPORTO AMMINISTRATIVO CONTABILE AL SERVIZIO ECONOMICO FINANZIARIO ANNO 2024 AFFIDAMENTO ALLA DITTA NUMERARIA S.P.A. CIG: B0687AA1DC</t>
  </si>
  <si>
    <t>B0687AA1DC</t>
  </si>
  <si>
    <t>13696943143</t>
  </si>
  <si>
    <t>2763</t>
  </si>
  <si>
    <t>30/08/2023</t>
  </si>
  <si>
    <t>2300016169-PA</t>
  </si>
  <si>
    <t>29/08/2023</t>
  </si>
  <si>
    <t>Bolletta Servizio Idrico relativa al periodo 19/07/2017 - 06/08/2023</t>
  </si>
  <si>
    <t>ZB23965DA2</t>
  </si>
  <si>
    <t>10336283659</t>
  </si>
  <si>
    <t>1923</t>
  </si>
  <si>
    <t>SOCIETA' SMAT SpA</t>
  </si>
  <si>
    <t>07937540016</t>
  </si>
  <si>
    <t>28/09/2023</t>
  </si>
  <si>
    <t>23/04/2024</t>
  </si>
  <si>
    <t>2400006261-PA</t>
  </si>
  <si>
    <t>19/04/2024</t>
  </si>
  <si>
    <t>Bolletta Servizio Idrico relativa al periodo 07/08/2023 - 15/04/2024</t>
  </si>
  <si>
    <t>11964107538</t>
  </si>
  <si>
    <t>876</t>
  </si>
  <si>
    <t>22/04/2024</t>
  </si>
  <si>
    <t>*</t>
  </si>
  <si>
    <t>22/05/2024</t>
  </si>
  <si>
    <t>AQ10059404</t>
  </si>
  <si>
    <t>19/12/2024</t>
  </si>
  <si>
    <t>scissione pagamenti Periodo fatturazione: 16 ottobre 2024 - 15 dicembre 2024</t>
  </si>
  <si>
    <t>Z043965DCC</t>
  </si>
  <si>
    <t>13649396330</t>
  </si>
  <si>
    <t>VODAFONE ITALIA S.p.A..</t>
  </si>
  <si>
    <t>08539010010</t>
  </si>
  <si>
    <t>93026890017</t>
  </si>
  <si>
    <t>19/01/2025</t>
  </si>
  <si>
    <t>AQ10030357</t>
  </si>
  <si>
    <t>13649389679</t>
  </si>
  <si>
    <t>2690</t>
  </si>
  <si>
    <t>TOTALE FATTURE: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</si>
</sst>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99" formatCode="_-[$€-2]\ * #,##0.00_-;\-[$€-2]\ * #,##0.00_-;_-[$€-2]\ * &quot;-&quot;??_-"/>
  </numFmts>
  <fonts count="39" x14ac:knownFonts="1">
    <font>
      <sz val="10"/>
      <name val="Arial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6"/>
      <color indexed="8"/>
      <name val="Calibri"/>
      <family val="2"/>
    </font>
    <font>
      <sz val="9"/>
      <color indexed="8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8"/>
      <color indexed="8"/>
      <name val="Calibri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i/>
      <sz val="8"/>
      <color indexed="8"/>
      <name val="Calibri"/>
      <family val="2"/>
    </font>
    <font>
      <i/>
      <sz val="9"/>
      <color indexed="8"/>
      <name val="Calibri"/>
      <family val="2"/>
    </font>
    <font>
      <b/>
      <i/>
      <sz val="9"/>
      <color indexed="8"/>
      <name val="Calibri"/>
      <family val="2"/>
    </font>
    <font>
      <b/>
      <sz val="11"/>
      <name val="Arial"/>
      <family val="2"/>
    </font>
    <font>
      <sz val="8"/>
      <name val="Times New Roman"/>
      <family val="1"/>
    </font>
    <font>
      <i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0"/>
      <name val="Arial"/>
    </font>
  </fonts>
  <fills count="3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58800012207406E-2"/>
        <bgColor indexed="64"/>
      </patternFill>
    </fill>
    <fill>
      <patternFill patternType="solid">
        <fgColor rgb="FFFAEBD7"/>
        <bgColor indexed="64"/>
      </patternFill>
    </fill>
    <fill>
      <patternFill patternType="solid">
        <fgColor theme="9" tint="0.59996337778862885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0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1" applyNumberFormat="0" applyAlignment="0" applyProtection="0"/>
    <xf numFmtId="0" fontId="5" fillId="0" borderId="2" applyNumberFormat="0" applyFill="0" applyAlignment="0" applyProtection="0"/>
    <xf numFmtId="0" fontId="6" fillId="17" borderId="3" applyNumberFormat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199" fontId="38" fillId="0" borderId="0" applyFont="0" applyFill="0" applyBorder="0" applyAlignment="0" applyProtection="0"/>
    <xf numFmtId="0" fontId="7" fillId="7" borderId="1" applyNumberFormat="0" applyAlignment="0" applyProtection="0"/>
    <xf numFmtId="41" fontId="38" fillId="0" borderId="0" applyFont="0" applyFill="0" applyBorder="0" applyAlignment="0" applyProtection="0"/>
    <xf numFmtId="0" fontId="8" fillId="22" borderId="0" applyNumberFormat="0" applyBorder="0" applyAlignment="0" applyProtection="0"/>
    <xf numFmtId="0" fontId="2" fillId="0" borderId="0"/>
    <xf numFmtId="0" fontId="34" fillId="0" borderId="0"/>
    <xf numFmtId="0" fontId="38" fillId="0" borderId="0"/>
    <xf numFmtId="0" fontId="38" fillId="0" borderId="0"/>
    <xf numFmtId="0" fontId="37" fillId="0" borderId="0"/>
    <xf numFmtId="0" fontId="9" fillId="0" borderId="0"/>
    <xf numFmtId="0" fontId="38" fillId="23" borderId="4" applyNumberFormat="0" applyFont="0" applyAlignment="0" applyProtection="0"/>
    <xf numFmtId="0" fontId="10" fillId="16" borderId="5" applyNumberFormat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</cellStyleXfs>
  <cellXfs count="302">
    <xf numFmtId="0" fontId="0" fillId="0" borderId="0" xfId="0" applyAlignment="1"/>
    <xf numFmtId="4" fontId="0" fillId="0" borderId="0" xfId="0" applyNumberFormat="1" applyAlignment="1">
      <alignment horizontal="right"/>
    </xf>
    <xf numFmtId="4" fontId="1" fillId="0" borderId="0" xfId="0" applyNumberFormat="1" applyFont="1" applyAlignment="1">
      <alignment horizontal="right"/>
    </xf>
    <xf numFmtId="49" fontId="0" fillId="0" borderId="0" xfId="0" applyNumberFormat="1" applyAlignment="1">
      <alignment horizontal="center"/>
    </xf>
    <xf numFmtId="49" fontId="0" fillId="0" borderId="0" xfId="0" applyNumberFormat="1" applyAlignment="1"/>
    <xf numFmtId="49" fontId="0" fillId="0" borderId="0" xfId="0" applyNumberFormat="1" applyAlignment="1">
      <alignment horizontal="left"/>
    </xf>
    <xf numFmtId="49" fontId="1" fillId="0" borderId="0" xfId="0" applyNumberFormat="1" applyFont="1" applyAlignment="1">
      <alignment horizontal="right"/>
    </xf>
    <xf numFmtId="0" fontId="0" fillId="0" borderId="0" xfId="0" applyAlignment="1" applyProtection="1">
      <alignment horizontal="center"/>
      <protection locked="0"/>
    </xf>
    <xf numFmtId="49" fontId="1" fillId="22" borderId="10" xfId="0" applyNumberFormat="1" applyFont="1" applyFill="1" applyBorder="1" applyAlignment="1">
      <alignment horizontal="center" wrapText="1" shrinkToFit="1"/>
    </xf>
    <xf numFmtId="49" fontId="1" fillId="22" borderId="10" xfId="0" applyNumberFormat="1" applyFont="1" applyFill="1" applyBorder="1" applyAlignment="1">
      <alignment horizontal="left"/>
    </xf>
    <xf numFmtId="49" fontId="1" fillId="22" borderId="10" xfId="0" applyNumberFormat="1" applyFont="1" applyFill="1" applyBorder="1" applyAlignment="1">
      <alignment horizontal="left" wrapText="1" shrinkToFit="1"/>
    </xf>
    <xf numFmtId="0" fontId="1" fillId="22" borderId="10" xfId="0" applyFont="1" applyFill="1" applyBorder="1" applyAlignment="1"/>
    <xf numFmtId="0" fontId="1" fillId="22" borderId="10" xfId="0" applyNumberFormat="1" applyFont="1" applyFill="1" applyBorder="1" applyAlignment="1">
      <alignment horizontal="right" wrapText="1" shrinkToFit="1"/>
    </xf>
    <xf numFmtId="0" fontId="1" fillId="22" borderId="1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  <protection locked="0"/>
    </xf>
    <xf numFmtId="0" fontId="17" fillId="0" borderId="0" xfId="32" applyNumberFormat="1" applyFont="1" applyBorder="1" applyAlignment="1">
      <alignment horizontal="center" vertical="center"/>
    </xf>
    <xf numFmtId="0" fontId="20" fillId="0" borderId="11" xfId="32" applyNumberFormat="1" applyFont="1" applyFill="1" applyBorder="1" applyAlignment="1">
      <alignment horizontal="center" vertical="center"/>
    </xf>
    <xf numFmtId="0" fontId="20" fillId="0" borderId="0" xfId="32" applyNumberFormat="1" applyFont="1" applyFill="1" applyBorder="1" applyAlignment="1">
      <alignment horizontal="center" vertical="center"/>
    </xf>
    <xf numFmtId="49" fontId="20" fillId="0" borderId="0" xfId="32" applyNumberFormat="1" applyFont="1" applyFill="1" applyBorder="1" applyAlignment="1">
      <alignment horizontal="center" vertical="center"/>
    </xf>
    <xf numFmtId="0" fontId="20" fillId="0" borderId="0" xfId="32" applyNumberFormat="1" applyFont="1" applyFill="1" applyBorder="1" applyAlignment="1">
      <alignment horizontal="left" vertical="center"/>
    </xf>
    <xf numFmtId="4" fontId="20" fillId="0" borderId="0" xfId="32" applyNumberFormat="1" applyFont="1" applyFill="1" applyBorder="1" applyAlignment="1">
      <alignment horizontal="right" vertical="center"/>
    </xf>
    <xf numFmtId="49" fontId="20" fillId="0" borderId="0" xfId="32" applyNumberFormat="1" applyFont="1" applyFill="1" applyBorder="1" applyAlignment="1" applyProtection="1">
      <alignment horizontal="center" vertical="center"/>
    </xf>
    <xf numFmtId="3" fontId="20" fillId="0" borderId="0" xfId="32" applyNumberFormat="1" applyFont="1" applyFill="1" applyBorder="1" applyAlignment="1">
      <alignment horizontal="right" vertical="center"/>
    </xf>
    <xf numFmtId="3" fontId="20" fillId="0" borderId="0" xfId="32" applyNumberFormat="1" applyFont="1" applyFill="1" applyBorder="1" applyAlignment="1">
      <alignment horizontal="center" vertical="center"/>
    </xf>
    <xf numFmtId="3" fontId="17" fillId="0" borderId="0" xfId="32" applyNumberFormat="1" applyFont="1" applyFill="1" applyBorder="1" applyAlignment="1">
      <alignment horizontal="center" vertical="center"/>
    </xf>
    <xf numFmtId="3" fontId="17" fillId="0" borderId="0" xfId="32" applyNumberFormat="1" applyFont="1" applyFill="1" applyBorder="1" applyAlignment="1">
      <alignment horizontal="right" vertical="center"/>
    </xf>
    <xf numFmtId="0" fontId="17" fillId="0" borderId="0" xfId="32" applyNumberFormat="1" applyFont="1" applyFill="1" applyBorder="1" applyAlignment="1">
      <alignment horizontal="center" vertical="center"/>
    </xf>
    <xf numFmtId="0" fontId="17" fillId="0" borderId="12" xfId="32" applyNumberFormat="1" applyFont="1" applyBorder="1" applyAlignment="1">
      <alignment horizontal="center" vertical="center"/>
    </xf>
    <xf numFmtId="0" fontId="17" fillId="0" borderId="13" xfId="32" applyNumberFormat="1" applyFont="1" applyBorder="1" applyAlignment="1">
      <alignment horizontal="center" vertical="center"/>
    </xf>
    <xf numFmtId="49" fontId="17" fillId="0" borderId="13" xfId="32" applyNumberFormat="1" applyFont="1" applyBorder="1" applyAlignment="1">
      <alignment horizontal="center" vertical="center"/>
    </xf>
    <xf numFmtId="0" fontId="17" fillId="0" borderId="13" xfId="32" applyNumberFormat="1" applyFont="1" applyBorder="1" applyAlignment="1">
      <alignment horizontal="left" vertical="center"/>
    </xf>
    <xf numFmtId="4" fontId="17" fillId="0" borderId="13" xfId="32" applyNumberFormat="1" applyFont="1" applyBorder="1" applyAlignment="1">
      <alignment horizontal="right" vertical="center"/>
    </xf>
    <xf numFmtId="3" fontId="2" fillId="0" borderId="14" xfId="32" applyNumberFormat="1" applyFont="1" applyBorder="1" applyAlignment="1" applyProtection="1">
      <alignment horizontal="right" vertical="center"/>
      <protection locked="0"/>
    </xf>
    <xf numFmtId="0" fontId="2" fillId="0" borderId="0" xfId="32" applyNumberFormat="1" applyBorder="1" applyAlignment="1">
      <alignment horizontal="center" vertical="center"/>
    </xf>
    <xf numFmtId="49" fontId="2" fillId="0" borderId="0" xfId="32" applyNumberFormat="1" applyBorder="1" applyAlignment="1">
      <alignment horizontal="center" vertical="center"/>
    </xf>
    <xf numFmtId="0" fontId="2" fillId="0" borderId="0" xfId="32" applyNumberFormat="1" applyBorder="1" applyAlignment="1">
      <alignment horizontal="left" vertical="center"/>
    </xf>
    <xf numFmtId="4" fontId="2" fillId="0" borderId="0" xfId="32" applyNumberFormat="1" applyBorder="1" applyAlignment="1">
      <alignment horizontal="right" vertical="center"/>
    </xf>
    <xf numFmtId="49" fontId="2" fillId="0" borderId="0" xfId="32" applyNumberFormat="1" applyBorder="1" applyAlignment="1" applyProtection="1">
      <alignment horizontal="center" vertical="center"/>
      <protection locked="0"/>
    </xf>
    <xf numFmtId="3" fontId="2" fillId="0" borderId="0" xfId="32" applyNumberFormat="1" applyBorder="1" applyAlignment="1">
      <alignment horizontal="right" vertical="center"/>
    </xf>
    <xf numFmtId="3" fontId="2" fillId="0" borderId="0" xfId="32" applyNumberFormat="1" applyBorder="1" applyAlignment="1">
      <alignment horizontal="center" vertical="center"/>
    </xf>
    <xf numFmtId="3" fontId="2" fillId="0" borderId="0" xfId="32" applyNumberFormat="1" applyFill="1" applyBorder="1" applyAlignment="1">
      <alignment horizontal="center" vertical="center"/>
    </xf>
    <xf numFmtId="0" fontId="2" fillId="0" borderId="0" xfId="32" applyNumberFormat="1" applyFill="1" applyBorder="1" applyAlignment="1">
      <alignment horizontal="center" vertical="center"/>
    </xf>
    <xf numFmtId="0" fontId="21" fillId="0" borderId="0" xfId="32" applyNumberFormat="1" applyFont="1" applyBorder="1" applyAlignment="1">
      <alignment horizontal="center" vertical="center"/>
    </xf>
    <xf numFmtId="49" fontId="21" fillId="0" borderId="0" xfId="32" applyNumberFormat="1" applyFont="1" applyBorder="1" applyAlignment="1">
      <alignment horizontal="center" vertical="center"/>
    </xf>
    <xf numFmtId="0" fontId="21" fillId="0" borderId="0" xfId="32" applyNumberFormat="1" applyFont="1" applyBorder="1" applyAlignment="1">
      <alignment horizontal="left" vertical="center"/>
    </xf>
    <xf numFmtId="4" fontId="21" fillId="0" borderId="0" xfId="32" applyNumberFormat="1" applyFont="1" applyBorder="1" applyAlignment="1">
      <alignment horizontal="right" vertical="center"/>
    </xf>
    <xf numFmtId="0" fontId="21" fillId="0" borderId="0" xfId="37" applyNumberFormat="1" applyFont="1" applyFill="1" applyBorder="1" applyAlignment="1">
      <alignment horizontal="center" vertical="center" wrapText="1"/>
    </xf>
    <xf numFmtId="49" fontId="21" fillId="0" borderId="0" xfId="32" applyNumberFormat="1" applyFont="1" applyBorder="1" applyAlignment="1" applyProtection="1">
      <alignment horizontal="center" vertical="center"/>
      <protection locked="0"/>
    </xf>
    <xf numFmtId="3" fontId="21" fillId="0" borderId="0" xfId="32" applyNumberFormat="1" applyFont="1" applyBorder="1" applyAlignment="1">
      <alignment horizontal="right" vertical="center"/>
    </xf>
    <xf numFmtId="3" fontId="21" fillId="0" borderId="0" xfId="32" applyNumberFormat="1" applyFont="1" applyFill="1" applyBorder="1" applyAlignment="1">
      <alignment horizontal="center" vertical="center"/>
    </xf>
    <xf numFmtId="3" fontId="21" fillId="0" borderId="0" xfId="32" applyNumberFormat="1" applyFont="1" applyBorder="1" applyAlignment="1">
      <alignment horizontal="center" vertical="center"/>
    </xf>
    <xf numFmtId="0" fontId="21" fillId="16" borderId="14" xfId="37" applyNumberFormat="1" applyFont="1" applyFill="1" applyBorder="1" applyAlignment="1">
      <alignment horizontal="center" vertical="center"/>
    </xf>
    <xf numFmtId="49" fontId="21" fillId="4" borderId="15" xfId="37" applyNumberFormat="1" applyFont="1" applyFill="1" applyBorder="1" applyAlignment="1" applyProtection="1">
      <alignment horizontal="center" vertical="center"/>
    </xf>
    <xf numFmtId="49" fontId="21" fillId="16" borderId="14" xfId="37" applyNumberFormat="1" applyFont="1" applyFill="1" applyBorder="1" applyAlignment="1">
      <alignment horizontal="center" vertical="center"/>
    </xf>
    <xf numFmtId="4" fontId="21" fillId="16" borderId="14" xfId="37" applyNumberFormat="1" applyFont="1" applyFill="1" applyBorder="1" applyAlignment="1">
      <alignment horizontal="center" vertical="center"/>
    </xf>
    <xf numFmtId="49" fontId="21" fillId="22" borderId="14" xfId="32" applyNumberFormat="1" applyFont="1" applyFill="1" applyBorder="1" applyAlignment="1" applyProtection="1">
      <alignment horizontal="center" vertical="center"/>
    </xf>
    <xf numFmtId="3" fontId="21" fillId="6" borderId="14" xfId="32" applyNumberFormat="1" applyFont="1" applyFill="1" applyBorder="1" applyAlignment="1">
      <alignment horizontal="center" vertical="center"/>
    </xf>
    <xf numFmtId="49" fontId="21" fillId="0" borderId="0" xfId="37" applyNumberFormat="1" applyFont="1" applyFill="1" applyBorder="1" applyAlignment="1">
      <alignment horizontal="center" vertical="center" wrapText="1"/>
    </xf>
    <xf numFmtId="0" fontId="17" fillId="0" borderId="14" xfId="32" applyNumberFormat="1" applyFont="1" applyBorder="1" applyAlignment="1">
      <alignment horizontal="center" vertical="center"/>
    </xf>
    <xf numFmtId="3" fontId="21" fillId="0" borderId="0" xfId="32" applyNumberFormat="1" applyFont="1" applyBorder="1" applyAlignment="1" applyProtection="1">
      <alignment horizontal="center" vertical="center"/>
      <protection locked="0"/>
    </xf>
    <xf numFmtId="49" fontId="21" fillId="0" borderId="0" xfId="32" applyNumberFormat="1" applyFont="1" applyBorder="1" applyAlignment="1">
      <alignment horizontal="left" vertical="center"/>
    </xf>
    <xf numFmtId="0" fontId="1" fillId="22" borderId="10" xfId="0" applyFont="1" applyFill="1" applyBorder="1" applyAlignment="1">
      <alignment wrapText="1" shrinkToFit="1"/>
    </xf>
    <xf numFmtId="0" fontId="0" fillId="0" borderId="0" xfId="0" applyAlignment="1">
      <alignment horizontal="center" vertical="center"/>
    </xf>
    <xf numFmtId="49" fontId="26" fillId="22" borderId="14" xfId="32" applyNumberFormat="1" applyFont="1" applyFill="1" applyBorder="1" applyAlignment="1" applyProtection="1">
      <alignment horizontal="center" vertical="center" wrapText="1" shrinkToFit="1"/>
    </xf>
    <xf numFmtId="49" fontId="27" fillId="22" borderId="10" xfId="0" applyNumberFormat="1" applyFont="1" applyFill="1" applyBorder="1" applyAlignment="1">
      <alignment horizontal="center" vertical="center" wrapText="1" shrinkToFit="1"/>
    </xf>
    <xf numFmtId="49" fontId="22" fillId="0" borderId="16" xfId="0" applyNumberFormat="1" applyFont="1" applyFill="1" applyBorder="1" applyAlignment="1">
      <alignment horizontal="center"/>
    </xf>
    <xf numFmtId="0" fontId="0" fillId="0" borderId="0" xfId="0" applyFill="1" applyAlignment="1"/>
    <xf numFmtId="0" fontId="0" fillId="0" borderId="17" xfId="0" applyFill="1" applyBorder="1" applyAlignment="1"/>
    <xf numFmtId="49" fontId="27" fillId="22" borderId="10" xfId="0" applyNumberFormat="1" applyFont="1" applyFill="1" applyBorder="1" applyAlignment="1">
      <alignment horizontal="center" vertical="center"/>
    </xf>
    <xf numFmtId="0" fontId="27" fillId="22" borderId="10" xfId="0" applyFont="1" applyFill="1" applyBorder="1" applyAlignment="1">
      <alignment horizontal="center" vertical="center" wrapText="1" shrinkToFit="1"/>
    </xf>
    <xf numFmtId="0" fontId="27" fillId="22" borderId="10" xfId="0" applyFont="1" applyFill="1" applyBorder="1" applyAlignment="1">
      <alignment horizontal="center" vertical="center"/>
    </xf>
    <xf numFmtId="0" fontId="27" fillId="22" borderId="10" xfId="0" applyNumberFormat="1" applyFont="1" applyFill="1" applyBorder="1" applyAlignment="1">
      <alignment horizontal="center" vertical="center" wrapText="1" shrinkToFit="1"/>
    </xf>
    <xf numFmtId="49" fontId="29" fillId="22" borderId="10" xfId="32" applyNumberFormat="1" applyFont="1" applyFill="1" applyBorder="1" applyAlignment="1" applyProtection="1">
      <alignment horizontal="center" vertical="center" wrapText="1" shrinkToFit="1"/>
    </xf>
    <xf numFmtId="49" fontId="29" fillId="22" borderId="10" xfId="32" applyNumberFormat="1" applyFont="1" applyFill="1" applyBorder="1" applyAlignment="1" applyProtection="1">
      <alignment horizontal="center" vertical="center"/>
    </xf>
    <xf numFmtId="3" fontId="29" fillId="6" borderId="10" xfId="32" applyNumberFormat="1" applyFont="1" applyFill="1" applyBorder="1" applyAlignment="1">
      <alignment horizontal="center" vertical="center" wrapText="1" shrinkToFit="1"/>
    </xf>
    <xf numFmtId="49" fontId="28" fillId="0" borderId="0" xfId="0" applyNumberFormat="1" applyFont="1" applyAlignment="1">
      <alignment horizontal="center"/>
    </xf>
    <xf numFmtId="49" fontId="28" fillId="0" borderId="0" xfId="0" applyNumberFormat="1" applyFont="1" applyAlignment="1"/>
    <xf numFmtId="49" fontId="28" fillId="0" borderId="0" xfId="0" applyNumberFormat="1" applyFont="1" applyAlignment="1">
      <alignment horizontal="left"/>
    </xf>
    <xf numFmtId="0" fontId="28" fillId="0" borderId="0" xfId="0" applyFont="1" applyAlignment="1"/>
    <xf numFmtId="4" fontId="28" fillId="0" borderId="0" xfId="0" applyNumberFormat="1" applyFont="1" applyAlignment="1">
      <alignment horizontal="right"/>
    </xf>
    <xf numFmtId="3" fontId="28" fillId="0" borderId="0" xfId="0" applyNumberFormat="1" applyFont="1" applyAlignment="1"/>
    <xf numFmtId="0" fontId="28" fillId="0" borderId="0" xfId="0" applyFont="1" applyAlignment="1" applyProtection="1">
      <protection locked="0"/>
    </xf>
    <xf numFmtId="49" fontId="28" fillId="0" borderId="0" xfId="0" applyNumberFormat="1" applyFont="1" applyAlignment="1" applyProtection="1">
      <protection locked="0"/>
    </xf>
    <xf numFmtId="3" fontId="28" fillId="0" borderId="0" xfId="0" applyNumberFormat="1" applyFont="1" applyAlignment="1" applyProtection="1">
      <protection locked="0"/>
    </xf>
    <xf numFmtId="3" fontId="2" fillId="0" borderId="18" xfId="32" applyNumberFormat="1" applyFont="1" applyBorder="1" applyAlignment="1" applyProtection="1">
      <alignment horizontal="right" vertical="center"/>
      <protection locked="0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28" fillId="0" borderId="0" xfId="0" applyFont="1" applyAlignment="1" applyProtection="1">
      <alignment horizontal="center"/>
      <protection locked="0"/>
    </xf>
    <xf numFmtId="49" fontId="28" fillId="0" borderId="0" xfId="0" applyNumberFormat="1" applyFont="1" applyAlignment="1" applyProtection="1">
      <alignment horizontal="center"/>
      <protection locked="0"/>
    </xf>
    <xf numFmtId="3" fontId="28" fillId="0" borderId="0" xfId="0" applyNumberFormat="1" applyFont="1" applyAlignment="1">
      <alignment horizontal="center"/>
    </xf>
    <xf numFmtId="0" fontId="17" fillId="0" borderId="0" xfId="32" applyNumberFormat="1" applyFont="1" applyBorder="1" applyAlignment="1" applyProtection="1">
      <alignment horizontal="center" vertical="center"/>
    </xf>
    <xf numFmtId="0" fontId="20" fillId="0" borderId="11" xfId="32" applyNumberFormat="1" applyFont="1" applyFill="1" applyBorder="1" applyAlignment="1" applyProtection="1">
      <alignment horizontal="center" vertical="center"/>
    </xf>
    <xf numFmtId="0" fontId="20" fillId="0" borderId="0" xfId="32" applyNumberFormat="1" applyFont="1" applyFill="1" applyBorder="1" applyAlignment="1" applyProtection="1">
      <alignment horizontal="center" vertical="center"/>
    </xf>
    <xf numFmtId="0" fontId="20" fillId="0" borderId="0" xfId="32" applyNumberFormat="1" applyFont="1" applyFill="1" applyBorder="1" applyAlignment="1" applyProtection="1">
      <alignment horizontal="left" vertical="center"/>
    </xf>
    <xf numFmtId="4" fontId="20" fillId="0" borderId="0" xfId="32" applyNumberFormat="1" applyFont="1" applyFill="1" applyBorder="1" applyAlignment="1" applyProtection="1">
      <alignment horizontal="right" vertical="center"/>
    </xf>
    <xf numFmtId="3" fontId="20" fillId="0" borderId="0" xfId="32" applyNumberFormat="1" applyFont="1" applyFill="1" applyBorder="1" applyAlignment="1" applyProtection="1">
      <alignment horizontal="center" vertical="center"/>
    </xf>
    <xf numFmtId="3" fontId="17" fillId="0" borderId="0" xfId="32" applyNumberFormat="1" applyFont="1" applyFill="1" applyBorder="1" applyAlignment="1" applyProtection="1">
      <alignment horizontal="center" vertical="center"/>
    </xf>
    <xf numFmtId="0" fontId="17" fillId="0" borderId="0" xfId="32" applyNumberFormat="1" applyFont="1" applyFill="1" applyBorder="1" applyAlignment="1" applyProtection="1">
      <alignment horizontal="center" vertical="center"/>
    </xf>
    <xf numFmtId="0" fontId="17" fillId="0" borderId="12" xfId="32" applyNumberFormat="1" applyFont="1" applyBorder="1" applyAlignment="1" applyProtection="1">
      <alignment horizontal="center" vertical="center"/>
    </xf>
    <xf numFmtId="0" fontId="17" fillId="0" borderId="13" xfId="32" applyNumberFormat="1" applyFont="1" applyBorder="1" applyAlignment="1" applyProtection="1">
      <alignment horizontal="center" vertical="center"/>
    </xf>
    <xf numFmtId="49" fontId="17" fillId="0" borderId="13" xfId="32" applyNumberFormat="1" applyFont="1" applyBorder="1" applyAlignment="1" applyProtection="1">
      <alignment horizontal="center" vertical="center"/>
    </xf>
    <xf numFmtId="0" fontId="17" fillId="0" borderId="13" xfId="32" applyNumberFormat="1" applyFont="1" applyBorder="1" applyAlignment="1" applyProtection="1">
      <alignment horizontal="left" vertical="center"/>
    </xf>
    <xf numFmtId="4" fontId="17" fillId="0" borderId="13" xfId="32" applyNumberFormat="1" applyFont="1" applyBorder="1" applyAlignment="1" applyProtection="1">
      <alignment horizontal="right" vertical="center"/>
    </xf>
    <xf numFmtId="0" fontId="17" fillId="0" borderId="14" xfId="32" applyNumberFormat="1" applyFont="1" applyBorder="1" applyAlignment="1" applyProtection="1">
      <alignment horizontal="center" vertical="center"/>
    </xf>
    <xf numFmtId="0" fontId="21" fillId="16" borderId="14" xfId="37" applyNumberFormat="1" applyFont="1" applyFill="1" applyBorder="1" applyAlignment="1" applyProtection="1">
      <alignment horizontal="center" vertical="center"/>
    </xf>
    <xf numFmtId="49" fontId="21" fillId="16" borderId="14" xfId="37" applyNumberFormat="1" applyFont="1" applyFill="1" applyBorder="1" applyAlignment="1" applyProtection="1">
      <alignment horizontal="center" vertical="center"/>
    </xf>
    <xf numFmtId="4" fontId="21" fillId="16" borderId="14" xfId="37" applyNumberFormat="1" applyFont="1" applyFill="1" applyBorder="1" applyAlignment="1" applyProtection="1">
      <alignment horizontal="center" vertical="center"/>
    </xf>
    <xf numFmtId="0" fontId="2" fillId="0" borderId="0" xfId="32" applyNumberFormat="1" applyBorder="1" applyAlignment="1" applyProtection="1">
      <alignment horizontal="center" vertical="center"/>
    </xf>
    <xf numFmtId="0" fontId="21" fillId="0" borderId="0" xfId="32" applyNumberFormat="1" applyFont="1" applyBorder="1" applyAlignment="1" applyProtection="1">
      <alignment horizontal="center" vertical="center"/>
    </xf>
    <xf numFmtId="49" fontId="21" fillId="0" borderId="0" xfId="32" applyNumberFormat="1" applyFont="1" applyBorder="1" applyAlignment="1" applyProtection="1">
      <alignment horizontal="center" vertical="center"/>
    </xf>
    <xf numFmtId="49" fontId="21" fillId="0" borderId="0" xfId="32" applyNumberFormat="1" applyFont="1" applyBorder="1" applyAlignment="1" applyProtection="1">
      <alignment horizontal="left" vertical="center"/>
    </xf>
    <xf numFmtId="0" fontId="21" fillId="0" borderId="0" xfId="32" applyNumberFormat="1" applyFont="1" applyBorder="1" applyAlignment="1" applyProtection="1">
      <alignment horizontal="left" vertical="center"/>
    </xf>
    <xf numFmtId="4" fontId="21" fillId="0" borderId="0" xfId="32" applyNumberFormat="1" applyFont="1" applyBorder="1" applyAlignment="1" applyProtection="1">
      <alignment horizontal="right" vertical="center"/>
    </xf>
    <xf numFmtId="0" fontId="21" fillId="0" borderId="0" xfId="37" applyNumberFormat="1" applyFont="1" applyFill="1" applyBorder="1" applyAlignment="1" applyProtection="1">
      <alignment horizontal="center" vertical="center" wrapText="1"/>
    </xf>
    <xf numFmtId="49" fontId="21" fillId="0" borderId="0" xfId="37" applyNumberFormat="1" applyFont="1" applyFill="1" applyBorder="1" applyAlignment="1" applyProtection="1">
      <alignment horizontal="center" vertical="center" wrapText="1"/>
    </xf>
    <xf numFmtId="3" fontId="21" fillId="0" borderId="0" xfId="32" applyNumberFormat="1" applyFont="1" applyBorder="1" applyAlignment="1" applyProtection="1">
      <alignment horizontal="center" vertical="center"/>
    </xf>
    <xf numFmtId="4" fontId="21" fillId="0" borderId="19" xfId="32" applyNumberFormat="1" applyFont="1" applyBorder="1" applyAlignment="1" applyProtection="1">
      <alignment horizontal="right" vertical="center"/>
    </xf>
    <xf numFmtId="3" fontId="2" fillId="0" borderId="0" xfId="32" applyNumberFormat="1" applyBorder="1" applyAlignment="1" applyProtection="1">
      <alignment horizontal="center" vertical="center"/>
    </xf>
    <xf numFmtId="4" fontId="2" fillId="0" borderId="0" xfId="32" applyNumberFormat="1" applyBorder="1" applyAlignment="1" applyProtection="1">
      <alignment horizontal="center" vertical="center"/>
    </xf>
    <xf numFmtId="49" fontId="2" fillId="0" borderId="0" xfId="32" applyNumberFormat="1" applyBorder="1" applyAlignment="1" applyProtection="1">
      <alignment horizontal="center" vertical="center"/>
    </xf>
    <xf numFmtId="0" fontId="2" fillId="0" borderId="0" xfId="32" applyNumberFormat="1" applyBorder="1" applyAlignment="1" applyProtection="1">
      <alignment horizontal="left" vertical="center"/>
    </xf>
    <xf numFmtId="4" fontId="2" fillId="0" borderId="0" xfId="32" applyNumberFormat="1" applyBorder="1" applyAlignment="1" applyProtection="1">
      <alignment horizontal="right" vertical="center"/>
    </xf>
    <xf numFmtId="4" fontId="0" fillId="0" borderId="0" xfId="0" applyNumberFormat="1" applyFill="1" applyAlignment="1">
      <alignment horizontal="right"/>
    </xf>
    <xf numFmtId="4" fontId="29" fillId="22" borderId="10" xfId="32" applyNumberFormat="1" applyFont="1" applyFill="1" applyBorder="1" applyAlignment="1" applyProtection="1">
      <alignment horizontal="center" vertical="center" wrapText="1"/>
    </xf>
    <xf numFmtId="3" fontId="0" fillId="0" borderId="0" xfId="0" applyNumberFormat="1" applyAlignment="1">
      <alignment horizontal="center"/>
    </xf>
    <xf numFmtId="3" fontId="0" fillId="0" borderId="0" xfId="0" applyNumberFormat="1" applyFill="1" applyAlignment="1">
      <alignment horizontal="center"/>
    </xf>
    <xf numFmtId="3" fontId="29" fillId="22" borderId="10" xfId="32" applyNumberFormat="1" applyFont="1" applyFill="1" applyBorder="1" applyAlignment="1" applyProtection="1">
      <alignment horizontal="center" vertical="center" wrapText="1" shrinkToFit="1"/>
    </xf>
    <xf numFmtId="49" fontId="21" fillId="22" borderId="15" xfId="32" applyNumberFormat="1" applyFont="1" applyFill="1" applyBorder="1" applyAlignment="1" applyProtection="1">
      <alignment horizontal="center" vertical="center" wrapText="1"/>
    </xf>
    <xf numFmtId="49" fontId="21" fillId="22" borderId="12" xfId="32" applyNumberFormat="1" applyFont="1" applyFill="1" applyBorder="1" applyAlignment="1" applyProtection="1">
      <alignment horizontal="center" vertical="center" wrapText="1"/>
    </xf>
    <xf numFmtId="3" fontId="21" fillId="22" borderId="15" xfId="32" applyNumberFormat="1" applyFont="1" applyFill="1" applyBorder="1" applyAlignment="1" applyProtection="1">
      <alignment horizontal="center" vertical="center" wrapText="1"/>
    </xf>
    <xf numFmtId="4" fontId="17" fillId="0" borderId="0" xfId="32" applyNumberFormat="1" applyFont="1" applyFill="1" applyBorder="1" applyAlignment="1" applyProtection="1">
      <alignment horizontal="right" vertical="center"/>
    </xf>
    <xf numFmtId="4" fontId="21" fillId="6" borderId="15" xfId="32" applyNumberFormat="1" applyFont="1" applyFill="1" applyBorder="1" applyAlignment="1" applyProtection="1">
      <alignment horizontal="center" vertical="center" wrapText="1"/>
    </xf>
    <xf numFmtId="4" fontId="0" fillId="0" borderId="17" xfId="0" applyNumberFormat="1" applyFill="1" applyBorder="1" applyAlignment="1"/>
    <xf numFmtId="4" fontId="29" fillId="6" borderId="10" xfId="32" applyNumberFormat="1" applyFont="1" applyFill="1" applyBorder="1" applyAlignment="1">
      <alignment horizontal="center" vertical="center" wrapText="1" shrinkToFit="1"/>
    </xf>
    <xf numFmtId="4" fontId="28" fillId="0" borderId="0" xfId="0" applyNumberFormat="1" applyFont="1" applyAlignment="1"/>
    <xf numFmtId="4" fontId="0" fillId="0" borderId="0" xfId="0" applyNumberFormat="1" applyAlignment="1">
      <alignment horizontal="center"/>
    </xf>
    <xf numFmtId="4" fontId="0" fillId="0" borderId="0" xfId="0" applyNumberFormat="1" applyAlignment="1"/>
    <xf numFmtId="0" fontId="0" fillId="0" borderId="20" xfId="0" applyBorder="1" applyAlignment="1"/>
    <xf numFmtId="0" fontId="0" fillId="0" borderId="21" xfId="0" applyBorder="1" applyAlignment="1"/>
    <xf numFmtId="4" fontId="20" fillId="0" borderId="0" xfId="32" applyNumberFormat="1" applyFont="1" applyFill="1" applyBorder="1" applyAlignment="1" applyProtection="1">
      <alignment horizontal="center" vertical="center"/>
    </xf>
    <xf numFmtId="4" fontId="17" fillId="0" borderId="13" xfId="32" applyNumberFormat="1" applyFont="1" applyBorder="1" applyAlignment="1" applyProtection="1">
      <alignment horizontal="center" vertical="center"/>
    </xf>
    <xf numFmtId="4" fontId="21" fillId="16" borderId="14" xfId="37" applyNumberFormat="1" applyFont="1" applyFill="1" applyBorder="1" applyAlignment="1" applyProtection="1">
      <alignment horizontal="center" vertical="center" wrapText="1"/>
    </xf>
    <xf numFmtId="4" fontId="26" fillId="16" borderId="14" xfId="37" applyNumberFormat="1" applyFont="1" applyFill="1" applyBorder="1" applyAlignment="1" applyProtection="1">
      <alignment horizontal="center" vertical="center" wrapText="1"/>
    </xf>
    <xf numFmtId="4" fontId="21" fillId="0" borderId="0" xfId="32" applyNumberFormat="1" applyFont="1" applyBorder="1" applyAlignment="1" applyProtection="1">
      <alignment horizontal="center" vertical="center"/>
    </xf>
    <xf numFmtId="49" fontId="21" fillId="25" borderId="15" xfId="37" applyNumberFormat="1" applyFont="1" applyFill="1" applyBorder="1" applyAlignment="1" applyProtection="1">
      <alignment horizontal="center" vertical="center"/>
    </xf>
    <xf numFmtId="49" fontId="21" fillId="25" borderId="15" xfId="32" applyNumberFormat="1" applyFont="1" applyFill="1" applyBorder="1" applyAlignment="1" applyProtection="1">
      <alignment horizontal="center" vertical="center" wrapText="1"/>
    </xf>
    <xf numFmtId="14" fontId="2" fillId="0" borderId="21" xfId="32" applyNumberFormat="1" applyFont="1" applyBorder="1" applyAlignment="1" applyProtection="1">
      <alignment horizontal="center" vertical="center"/>
    </xf>
    <xf numFmtId="0" fontId="0" fillId="0" borderId="13" xfId="0" applyBorder="1" applyAlignment="1"/>
    <xf numFmtId="0" fontId="17" fillId="0" borderId="22" xfId="32" applyNumberFormat="1" applyFont="1" applyBorder="1" applyAlignment="1" applyProtection="1">
      <alignment horizontal="center" vertical="center"/>
    </xf>
    <xf numFmtId="0" fontId="17" fillId="0" borderId="20" xfId="32" applyNumberFormat="1" applyFont="1" applyBorder="1" applyAlignment="1" applyProtection="1">
      <alignment horizontal="center" vertical="center"/>
    </xf>
    <xf numFmtId="0" fontId="0" fillId="0" borderId="0" xfId="0" applyBorder="1" applyAlignment="1"/>
    <xf numFmtId="0" fontId="30" fillId="0" borderId="0" xfId="32" applyNumberFormat="1" applyFont="1" applyBorder="1" applyAlignment="1" applyProtection="1">
      <alignment horizontal="left" vertical="center"/>
    </xf>
    <xf numFmtId="0" fontId="31" fillId="0" borderId="0" xfId="32" applyNumberFormat="1" applyFont="1" applyBorder="1" applyAlignment="1" applyProtection="1">
      <alignment horizontal="left" vertical="center"/>
    </xf>
    <xf numFmtId="49" fontId="31" fillId="0" borderId="0" xfId="32" applyNumberFormat="1" applyFont="1" applyBorder="1" applyAlignment="1" applyProtection="1">
      <alignment horizontal="left" vertical="center"/>
    </xf>
    <xf numFmtId="4" fontId="31" fillId="0" borderId="0" xfId="32" applyNumberFormat="1" applyFont="1" applyBorder="1" applyAlignment="1" applyProtection="1">
      <alignment horizontal="left" vertical="center"/>
    </xf>
    <xf numFmtId="0" fontId="31" fillId="0" borderId="0" xfId="32" applyNumberFormat="1" applyFont="1" applyBorder="1" applyAlignment="1" applyProtection="1">
      <alignment horizontal="left" vertical="center" indent="1"/>
    </xf>
    <xf numFmtId="0" fontId="31" fillId="0" borderId="0" xfId="32" quotePrefix="1" applyNumberFormat="1" applyFont="1" applyBorder="1" applyAlignment="1" applyProtection="1">
      <alignment horizontal="left" vertical="center"/>
    </xf>
    <xf numFmtId="0" fontId="17" fillId="0" borderId="23" xfId="32" applyNumberFormat="1" applyFont="1" applyBorder="1" applyAlignment="1" applyProtection="1">
      <alignment horizontal="center" vertical="center"/>
    </xf>
    <xf numFmtId="0" fontId="0" fillId="0" borderId="24" xfId="0" applyBorder="1" applyAlignment="1" applyProtection="1"/>
    <xf numFmtId="0" fontId="0" fillId="0" borderId="14" xfId="0" applyBorder="1" applyAlignment="1" applyProtection="1">
      <alignment horizontal="center" vertical="center"/>
    </xf>
    <xf numFmtId="0" fontId="0" fillId="0" borderId="0" xfId="0" applyBorder="1" applyAlignment="1" applyProtection="1"/>
    <xf numFmtId="4" fontId="1" fillId="0" borderId="14" xfId="0" applyNumberFormat="1" applyFont="1" applyFill="1" applyBorder="1" applyAlignment="1" applyProtection="1">
      <alignment horizontal="right" vertical="center"/>
    </xf>
    <xf numFmtId="4" fontId="1" fillId="22" borderId="14" xfId="0" applyNumberFormat="1" applyFont="1" applyFill="1" applyBorder="1" applyAlignment="1" applyProtection="1">
      <alignment horizontal="right" vertical="center"/>
      <protection locked="0"/>
    </xf>
    <xf numFmtId="0" fontId="17" fillId="0" borderId="24" xfId="32" applyNumberFormat="1" applyFont="1" applyBorder="1" applyAlignment="1" applyProtection="1">
      <alignment horizontal="center" vertical="center"/>
    </xf>
    <xf numFmtId="49" fontId="17" fillId="0" borderId="0" xfId="32" applyNumberFormat="1" applyFont="1" applyBorder="1" applyAlignment="1" applyProtection="1">
      <alignment horizontal="center" vertical="center"/>
    </xf>
    <xf numFmtId="0" fontId="17" fillId="0" borderId="13" xfId="32" applyNumberFormat="1" applyFont="1" applyFill="1" applyBorder="1" applyAlignment="1" applyProtection="1">
      <alignment horizontal="center" vertical="center"/>
    </xf>
    <xf numFmtId="4" fontId="17" fillId="0" borderId="13" xfId="32" applyNumberFormat="1" applyFont="1" applyFill="1" applyBorder="1" applyAlignment="1" applyProtection="1">
      <alignment horizontal="right" vertical="center"/>
    </xf>
    <xf numFmtId="4" fontId="17" fillId="0" borderId="13" xfId="32" applyNumberFormat="1" applyFont="1" applyFill="1" applyBorder="1" applyAlignment="1" applyProtection="1">
      <alignment horizontal="center" vertical="center"/>
    </xf>
    <xf numFmtId="0" fontId="17" fillId="0" borderId="13" xfId="32" applyNumberFormat="1" applyFont="1" applyFill="1" applyBorder="1" applyAlignment="1" applyProtection="1">
      <alignment horizontal="left" vertical="center"/>
    </xf>
    <xf numFmtId="0" fontId="17" fillId="0" borderId="12" xfId="32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/>
    <xf numFmtId="0" fontId="0" fillId="0" borderId="0" xfId="0" applyFill="1" applyBorder="1" applyAlignment="1" applyProtection="1">
      <alignment horizontal="center" vertical="center"/>
    </xf>
    <xf numFmtId="4" fontId="0" fillId="0" borderId="14" xfId="0" applyNumberFormat="1" applyFont="1" applyFill="1" applyBorder="1" applyAlignment="1" applyProtection="1">
      <alignment horizontal="right" vertical="center"/>
    </xf>
    <xf numFmtId="0" fontId="0" fillId="0" borderId="0" xfId="0" applyFont="1" applyFill="1" applyBorder="1" applyAlignment="1" applyProtection="1"/>
    <xf numFmtId="0" fontId="0" fillId="0" borderId="13" xfId="0" applyFont="1" applyFill="1" applyBorder="1" applyAlignment="1" applyProtection="1"/>
    <xf numFmtId="0" fontId="0" fillId="0" borderId="20" xfId="0" applyFont="1" applyFill="1" applyBorder="1" applyAlignment="1" applyProtection="1"/>
    <xf numFmtId="4" fontId="0" fillId="0" borderId="21" xfId="0" applyNumberFormat="1" applyFont="1" applyFill="1" applyBorder="1" applyAlignment="1" applyProtection="1">
      <alignment horizontal="right" vertical="center"/>
    </xf>
    <xf numFmtId="0" fontId="17" fillId="0" borderId="0" xfId="32" applyNumberFormat="1" applyFont="1" applyBorder="1" applyAlignment="1" applyProtection="1">
      <alignment horizontal="left" vertical="center"/>
    </xf>
    <xf numFmtId="4" fontId="17" fillId="0" borderId="0" xfId="32" applyNumberFormat="1" applyFont="1" applyBorder="1" applyAlignment="1" applyProtection="1">
      <alignment horizontal="right" vertical="center"/>
    </xf>
    <xf numFmtId="0" fontId="0" fillId="0" borderId="24" xfId="0" applyFill="1" applyBorder="1" applyAlignment="1" applyProtection="1"/>
    <xf numFmtId="4" fontId="0" fillId="0" borderId="0" xfId="0" applyNumberFormat="1" applyFont="1" applyFill="1" applyBorder="1" applyAlignment="1" applyProtection="1">
      <alignment vertical="center"/>
    </xf>
    <xf numFmtId="0" fontId="26" fillId="0" borderId="0" xfId="32" applyNumberFormat="1" applyFont="1" applyFill="1" applyBorder="1" applyAlignment="1" applyProtection="1">
      <alignment horizontal="left" vertical="center" wrapText="1"/>
    </xf>
    <xf numFmtId="4" fontId="17" fillId="0" borderId="0" xfId="32" applyNumberFormat="1" applyFont="1" applyBorder="1" applyAlignment="1" applyProtection="1">
      <alignment horizontal="center" vertical="center"/>
    </xf>
    <xf numFmtId="4" fontId="33" fillId="26" borderId="14" xfId="0" applyNumberFormat="1" applyFont="1" applyFill="1" applyBorder="1" applyAlignment="1" applyProtection="1">
      <alignment horizontal="center" vertical="center"/>
    </xf>
    <xf numFmtId="0" fontId="17" fillId="0" borderId="24" xfId="32" applyNumberFormat="1" applyFont="1" applyBorder="1" applyAlignment="1" applyProtection="1">
      <alignment vertical="center"/>
    </xf>
    <xf numFmtId="0" fontId="17" fillId="27" borderId="14" xfId="32" applyNumberFormat="1" applyFont="1" applyFill="1" applyBorder="1" applyAlignment="1" applyProtection="1">
      <alignment horizontal="center" vertical="center"/>
    </xf>
    <xf numFmtId="0" fontId="20" fillId="0" borderId="24" xfId="32" applyNumberFormat="1" applyFont="1" applyFill="1" applyBorder="1" applyAlignment="1" applyProtection="1">
      <alignment horizontal="center" vertical="center"/>
    </xf>
    <xf numFmtId="0" fontId="2" fillId="0" borderId="0" xfId="32" quotePrefix="1" applyNumberFormat="1" applyBorder="1" applyAlignment="1" applyProtection="1">
      <alignment horizontal="center" vertical="center"/>
    </xf>
    <xf numFmtId="0" fontId="21" fillId="16" borderId="14" xfId="37" applyNumberFormat="1" applyFont="1" applyFill="1" applyBorder="1" applyAlignment="1" applyProtection="1">
      <alignment horizontal="center" vertical="center" wrapText="1"/>
    </xf>
    <xf numFmtId="49" fontId="21" fillId="16" borderId="14" xfId="37" applyNumberFormat="1" applyFont="1" applyFill="1" applyBorder="1" applyAlignment="1" applyProtection="1">
      <alignment horizontal="center" vertical="center" wrapText="1"/>
    </xf>
    <xf numFmtId="0" fontId="17" fillId="0" borderId="23" xfId="32" applyNumberFormat="1" applyFont="1" applyFill="1" applyBorder="1" applyAlignment="1" applyProtection="1">
      <alignment horizontal="center" vertical="center"/>
    </xf>
    <xf numFmtId="4" fontId="1" fillId="0" borderId="13" xfId="0" applyNumberFormat="1" applyFont="1" applyFill="1" applyBorder="1" applyAlignment="1">
      <alignment horizontal="right" vertical="center"/>
    </xf>
    <xf numFmtId="4" fontId="0" fillId="0" borderId="13" xfId="0" applyNumberFormat="1" applyFont="1" applyFill="1" applyBorder="1" applyAlignment="1">
      <alignment horizontal="right" vertical="center"/>
    </xf>
    <xf numFmtId="0" fontId="0" fillId="0" borderId="13" xfId="0" applyFont="1" applyFill="1" applyBorder="1" applyAlignment="1"/>
    <xf numFmtId="0" fontId="2" fillId="0" borderId="13" xfId="32" applyNumberFormat="1" applyFont="1" applyFill="1" applyBorder="1" applyAlignment="1" applyProtection="1">
      <alignment horizontal="left" vertical="center"/>
    </xf>
    <xf numFmtId="0" fontId="17" fillId="0" borderId="15" xfId="32" applyNumberFormat="1" applyFont="1" applyBorder="1" applyAlignment="1" applyProtection="1">
      <alignment horizontal="center" vertical="center"/>
    </xf>
    <xf numFmtId="4" fontId="1" fillId="22" borderId="22" xfId="0" applyNumberFormat="1" applyFont="1" applyFill="1" applyBorder="1" applyAlignment="1">
      <alignment horizontal="right" vertical="center"/>
    </xf>
    <xf numFmtId="4" fontId="0" fillId="28" borderId="22" xfId="0" applyNumberFormat="1" applyFont="1" applyFill="1" applyBorder="1" applyAlignment="1">
      <alignment horizontal="right" vertical="center"/>
    </xf>
    <xf numFmtId="0" fontId="0" fillId="28" borderId="20" xfId="0" applyFont="1" applyFill="1" applyBorder="1" applyAlignment="1"/>
    <xf numFmtId="0" fontId="17" fillId="0" borderId="25" xfId="32" applyNumberFormat="1" applyFont="1" applyBorder="1" applyAlignment="1" applyProtection="1">
      <alignment horizontal="center" vertical="center"/>
    </xf>
    <xf numFmtId="4" fontId="1" fillId="28" borderId="22" xfId="0" applyNumberFormat="1" applyFont="1" applyFill="1" applyBorder="1" applyAlignment="1">
      <alignment horizontal="right" vertical="center"/>
    </xf>
    <xf numFmtId="0" fontId="17" fillId="0" borderId="26" xfId="32" applyNumberFormat="1" applyFont="1" applyBorder="1" applyAlignment="1" applyProtection="1">
      <alignment horizontal="center" vertical="center"/>
    </xf>
    <xf numFmtId="4" fontId="1" fillId="28" borderId="12" xfId="0" applyNumberFormat="1" applyFont="1" applyFill="1" applyBorder="1" applyAlignment="1">
      <alignment horizontal="right" vertical="center"/>
    </xf>
    <xf numFmtId="0" fontId="17" fillId="0" borderId="27" xfId="32" applyNumberFormat="1" applyFont="1" applyBorder="1" applyAlignment="1" applyProtection="1">
      <alignment horizontal="center" vertical="center"/>
    </xf>
    <xf numFmtId="0" fontId="17" fillId="0" borderId="22" xfId="32" applyNumberFormat="1" applyFont="1" applyBorder="1" applyAlignment="1" applyProtection="1">
      <alignment horizontal="left" vertical="center"/>
    </xf>
    <xf numFmtId="0" fontId="28" fillId="0" borderId="0" xfId="0" applyNumberFormat="1" applyFont="1" applyFill="1" applyBorder="1" applyAlignment="1" applyProtection="1">
      <alignment horizontal="center" vertical="center"/>
    </xf>
    <xf numFmtId="0" fontId="28" fillId="0" borderId="0" xfId="0" applyNumberFormat="1" applyFont="1" applyFill="1" applyBorder="1" applyAlignment="1" applyProtection="1">
      <alignment horizontal="left" vertical="center"/>
    </xf>
    <xf numFmtId="0" fontId="28" fillId="0" borderId="0" xfId="0" applyNumberFormat="1" applyFont="1" applyFill="1" applyBorder="1" applyAlignment="1" applyProtection="1">
      <alignment horizontal="right" vertical="center"/>
    </xf>
    <xf numFmtId="0" fontId="2" fillId="0" borderId="0" xfId="32" applyNumberFormat="1" applyBorder="1" applyAlignment="1" applyProtection="1">
      <alignment horizontal="right" vertical="center"/>
    </xf>
    <xf numFmtId="0" fontId="17" fillId="0" borderId="0" xfId="32" applyNumberFormat="1" applyFont="1" applyBorder="1" applyAlignment="1" applyProtection="1">
      <alignment horizontal="right" vertical="center"/>
    </xf>
    <xf numFmtId="4" fontId="1" fillId="29" borderId="21" xfId="0" applyNumberFormat="1" applyFont="1" applyFill="1" applyBorder="1" applyAlignment="1"/>
    <xf numFmtId="1" fontId="1" fillId="29" borderId="21" xfId="0" applyNumberFormat="1" applyFont="1" applyFill="1" applyBorder="1" applyAlignment="1"/>
    <xf numFmtId="1" fontId="1" fillId="29" borderId="14" xfId="0" applyNumberFormat="1" applyFont="1" applyFill="1" applyBorder="1" applyAlignment="1"/>
    <xf numFmtId="49" fontId="22" fillId="17" borderId="28" xfId="0" applyNumberFormat="1" applyFont="1" applyFill="1" applyBorder="1" applyAlignment="1">
      <alignment horizontal="center"/>
    </xf>
    <xf numFmtId="0" fontId="23" fillId="17" borderId="29" xfId="0" applyFont="1" applyFill="1" applyBorder="1" applyAlignment="1">
      <alignment horizontal="center"/>
    </xf>
    <xf numFmtId="0" fontId="23" fillId="17" borderId="30" xfId="0" applyFont="1" applyFill="1" applyBorder="1" applyAlignment="1">
      <alignment horizontal="center"/>
    </xf>
    <xf numFmtId="49" fontId="24" fillId="0" borderId="28" xfId="0" applyNumberFormat="1" applyFont="1" applyFill="1" applyBorder="1" applyAlignment="1">
      <alignment horizontal="center" vertical="center"/>
    </xf>
    <xf numFmtId="0" fontId="25" fillId="0" borderId="29" xfId="0" applyFont="1" applyFill="1" applyBorder="1" applyAlignment="1">
      <alignment horizontal="center" vertical="center"/>
    </xf>
    <xf numFmtId="0" fontId="25" fillId="0" borderId="30" xfId="0" applyFont="1" applyFill="1" applyBorder="1" applyAlignment="1">
      <alignment horizontal="center" vertical="center"/>
    </xf>
    <xf numFmtId="0" fontId="17" fillId="0" borderId="22" xfId="32" applyNumberFormat="1" applyFont="1" applyBorder="1" applyAlignment="1">
      <alignment horizontal="center" vertical="center"/>
    </xf>
    <xf numFmtId="0" fontId="17" fillId="0" borderId="21" xfId="32" applyNumberFormat="1" applyFont="1" applyBorder="1" applyAlignment="1">
      <alignment horizontal="center" vertical="center"/>
    </xf>
    <xf numFmtId="0" fontId="17" fillId="0" borderId="20" xfId="32" applyNumberFormat="1" applyFont="1" applyBorder="1" applyAlignment="1">
      <alignment horizontal="center" vertical="center"/>
    </xf>
    <xf numFmtId="14" fontId="2" fillId="0" borderId="22" xfId="32" applyNumberFormat="1" applyFont="1" applyBorder="1" applyAlignment="1" applyProtection="1">
      <alignment horizontal="center" vertical="center"/>
    </xf>
    <xf numFmtId="0" fontId="2" fillId="0" borderId="20" xfId="32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7" fillId="0" borderId="22" xfId="32" applyNumberFormat="1" applyFont="1" applyBorder="1" applyAlignment="1" applyProtection="1">
      <alignment horizontal="center" vertical="center"/>
    </xf>
    <xf numFmtId="0" fontId="2" fillId="0" borderId="20" xfId="32" applyBorder="1" applyAlignment="1">
      <alignment vertical="center"/>
    </xf>
    <xf numFmtId="0" fontId="2" fillId="0" borderId="21" xfId="32" applyBorder="1" applyAlignment="1">
      <alignment vertical="center"/>
    </xf>
    <xf numFmtId="0" fontId="20" fillId="17" borderId="22" xfId="32" applyNumberFormat="1" applyFont="1" applyFill="1" applyBorder="1" applyAlignment="1">
      <alignment horizontal="center" vertical="center"/>
    </xf>
    <xf numFmtId="0" fontId="2" fillId="0" borderId="21" xfId="32" applyBorder="1" applyAlignment="1">
      <alignment horizontal="center" vertical="center"/>
    </xf>
    <xf numFmtId="49" fontId="24" fillId="0" borderId="16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0" fillId="0" borderId="29" xfId="0" applyBorder="1" applyAlignment="1"/>
    <xf numFmtId="0" fontId="0" fillId="0" borderId="30" xfId="0" applyBorder="1" applyAlignment="1"/>
    <xf numFmtId="14" fontId="2" fillId="0" borderId="16" xfId="32" applyNumberFormat="1" applyFont="1" applyBorder="1" applyAlignment="1" applyProtection="1">
      <alignment horizontal="center" vertical="center"/>
    </xf>
    <xf numFmtId="0" fontId="2" fillId="0" borderId="0" xfId="32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7" fillId="0" borderId="20" xfId="32" applyNumberFormat="1" applyFont="1" applyBorder="1" applyAlignment="1" applyProtection="1">
      <alignment horizontal="center" vertical="center"/>
    </xf>
    <xf numFmtId="0" fontId="17" fillId="0" borderId="21" xfId="32" applyNumberFormat="1" applyFont="1" applyBorder="1" applyAlignment="1" applyProtection="1">
      <alignment horizontal="center" vertical="center"/>
    </xf>
    <xf numFmtId="0" fontId="26" fillId="0" borderId="11" xfId="32" applyNumberFormat="1" applyFont="1" applyBorder="1" applyAlignment="1" applyProtection="1">
      <alignment horizontal="center" vertical="center" wrapText="1" shrinkToFit="1"/>
    </xf>
    <xf numFmtId="0" fontId="36" fillId="0" borderId="0" xfId="0" applyFont="1" applyAlignment="1">
      <alignment horizontal="center" vertical="center" wrapText="1" shrinkToFit="1"/>
    </xf>
    <xf numFmtId="0" fontId="2" fillId="0" borderId="20" xfId="32" applyBorder="1" applyAlignment="1" applyProtection="1">
      <alignment vertical="center"/>
    </xf>
    <xf numFmtId="0" fontId="0" fillId="0" borderId="21" xfId="0" applyBorder="1" applyAlignment="1">
      <alignment vertical="center"/>
    </xf>
    <xf numFmtId="0" fontId="20" fillId="17" borderId="11" xfId="32" applyNumberFormat="1" applyFont="1" applyFill="1" applyBorder="1" applyAlignment="1" applyProtection="1">
      <alignment horizontal="center" vertical="center"/>
    </xf>
    <xf numFmtId="0" fontId="0" fillId="0" borderId="0" xfId="0" applyBorder="1" applyAlignment="1"/>
    <xf numFmtId="0" fontId="0" fillId="0" borderId="0" xfId="0" applyAlignment="1"/>
    <xf numFmtId="0" fontId="0" fillId="0" borderId="20" xfId="0" applyBorder="1" applyAlignment="1"/>
    <xf numFmtId="0" fontId="0" fillId="0" borderId="21" xfId="0" applyBorder="1" applyAlignment="1"/>
    <xf numFmtId="0" fontId="2" fillId="0" borderId="20" xfId="32" applyBorder="1" applyAlignment="1" applyProtection="1">
      <alignment horizontal="center" vertical="center"/>
    </xf>
    <xf numFmtId="0" fontId="0" fillId="0" borderId="20" xfId="0" applyBorder="1" applyAlignment="1">
      <alignment vertical="center"/>
    </xf>
    <xf numFmtId="14" fontId="17" fillId="0" borderId="28" xfId="32" applyNumberFormat="1" applyFont="1" applyBorder="1" applyAlignment="1" applyProtection="1">
      <alignment horizontal="center" vertical="center" wrapText="1"/>
    </xf>
    <xf numFmtId="0" fontId="17" fillId="0" borderId="29" xfId="32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31" fillId="0" borderId="0" xfId="32" quotePrefix="1" applyNumberFormat="1" applyFont="1" applyBorder="1" applyAlignment="1" applyProtection="1">
      <alignment horizontal="left" vertical="center"/>
    </xf>
    <xf numFmtId="0" fontId="17" fillId="30" borderId="22" xfId="32" applyNumberFormat="1" applyFont="1" applyFill="1" applyBorder="1" applyAlignment="1" applyProtection="1">
      <alignment horizontal="left" vertical="center"/>
    </xf>
    <xf numFmtId="0" fontId="0" fillId="30" borderId="20" xfId="0" applyFill="1" applyBorder="1" applyAlignment="1" applyProtection="1">
      <alignment horizontal="left"/>
    </xf>
    <xf numFmtId="0" fontId="31" fillId="0" borderId="0" xfId="32" applyNumberFormat="1" applyFont="1" applyBorder="1" applyAlignment="1" applyProtection="1">
      <alignment horizontal="left" vertical="top" wrapText="1"/>
    </xf>
    <xf numFmtId="0" fontId="31" fillId="0" borderId="0" xfId="32" quotePrefix="1" applyNumberFormat="1" applyFont="1" applyBorder="1" applyAlignment="1" applyProtection="1">
      <alignment horizontal="left" vertical="top" wrapText="1"/>
    </xf>
    <xf numFmtId="0" fontId="0" fillId="30" borderId="21" xfId="0" applyFill="1" applyBorder="1" applyAlignment="1" applyProtection="1">
      <alignment horizontal="left"/>
    </xf>
    <xf numFmtId="0" fontId="2" fillId="27" borderId="22" xfId="32" applyNumberFormat="1" applyFont="1" applyFill="1" applyBorder="1" applyAlignment="1" applyProtection="1">
      <alignment horizontal="center" vertical="center"/>
    </xf>
    <xf numFmtId="0" fontId="2" fillId="27" borderId="21" xfId="32" applyNumberFormat="1" applyFont="1" applyFill="1" applyBorder="1" applyAlignment="1" applyProtection="1">
      <alignment horizontal="center" vertical="center"/>
    </xf>
    <xf numFmtId="0" fontId="20" fillId="17" borderId="32" xfId="32" applyNumberFormat="1" applyFont="1" applyFill="1" applyBorder="1" applyAlignment="1" applyProtection="1">
      <alignment horizontal="center" vertical="center"/>
    </xf>
    <xf numFmtId="0" fontId="0" fillId="0" borderId="19" xfId="0" applyBorder="1" applyAlignment="1" applyProtection="1"/>
    <xf numFmtId="0" fontId="0" fillId="0" borderId="27" xfId="0" applyBorder="1" applyAlignment="1" applyProtection="1"/>
    <xf numFmtId="0" fontId="17" fillId="27" borderId="22" xfId="32" applyNumberFormat="1" applyFont="1" applyFill="1" applyBorder="1" applyAlignment="1" applyProtection="1">
      <alignment horizontal="left" vertical="center"/>
    </xf>
    <xf numFmtId="0" fontId="0" fillId="27" borderId="21" xfId="0" applyFill="1" applyBorder="1" applyAlignment="1" applyProtection="1">
      <alignment horizontal="left"/>
    </xf>
    <xf numFmtId="0" fontId="2" fillId="0" borderId="22" xfId="32" applyNumberFormat="1" applyFont="1" applyFill="1" applyBorder="1" applyAlignment="1" applyProtection="1">
      <alignment horizontal="left" vertical="center"/>
    </xf>
    <xf numFmtId="0" fontId="0" fillId="0" borderId="21" xfId="0" applyFont="1" applyFill="1" applyBorder="1" applyAlignment="1" applyProtection="1">
      <alignment horizontal="left"/>
    </xf>
    <xf numFmtId="0" fontId="0" fillId="0" borderId="20" xfId="0" applyFont="1" applyFill="1" applyBorder="1" applyAlignment="1" applyProtection="1">
      <alignment horizontal="left"/>
    </xf>
    <xf numFmtId="0" fontId="17" fillId="24" borderId="22" xfId="32" applyNumberFormat="1" applyFont="1" applyFill="1" applyBorder="1" applyAlignment="1" applyProtection="1">
      <alignment horizontal="center" vertical="center"/>
    </xf>
    <xf numFmtId="0" fontId="0" fillId="24" borderId="20" xfId="0" applyFill="1" applyBorder="1" applyAlignment="1" applyProtection="1"/>
    <xf numFmtId="0" fontId="0" fillId="24" borderId="21" xfId="0" applyFill="1" applyBorder="1" applyAlignment="1" applyProtection="1"/>
    <xf numFmtId="0" fontId="2" fillId="0" borderId="21" xfId="32" applyNumberFormat="1" applyFont="1" applyFill="1" applyBorder="1" applyAlignment="1" applyProtection="1">
      <alignment horizontal="left" vertical="center"/>
    </xf>
    <xf numFmtId="0" fontId="31" fillId="0" borderId="11" xfId="32" applyNumberFormat="1" applyFont="1" applyBorder="1" applyAlignment="1" applyProtection="1">
      <alignment horizontal="left" vertical="center" wrapText="1"/>
    </xf>
    <xf numFmtId="0" fontId="31" fillId="0" borderId="0" xfId="32" applyNumberFormat="1" applyFont="1" applyBorder="1" applyAlignment="1" applyProtection="1">
      <alignment horizontal="left" vertical="center" wrapText="1"/>
    </xf>
    <xf numFmtId="49" fontId="31" fillId="0" borderId="11" xfId="32" quotePrefix="1" applyNumberFormat="1" applyFont="1" applyBorder="1" applyAlignment="1" applyProtection="1">
      <alignment horizontal="left" vertical="center" wrapText="1"/>
    </xf>
    <xf numFmtId="49" fontId="31" fillId="0" borderId="0" xfId="32" applyNumberFormat="1" applyFont="1" applyBorder="1" applyAlignment="1" applyProtection="1">
      <alignment horizontal="left" vertical="center" wrapText="1"/>
    </xf>
    <xf numFmtId="0" fontId="2" fillId="0" borderId="0" xfId="32" applyNumberFormat="1" applyFont="1" applyFill="1" applyBorder="1" applyAlignment="1" applyProtection="1">
      <alignment horizontal="center" vertical="center"/>
    </xf>
    <xf numFmtId="0" fontId="30" fillId="0" borderId="0" xfId="32" applyNumberFormat="1" applyFont="1" applyFill="1" applyBorder="1" applyAlignment="1" applyProtection="1">
      <alignment vertical="center"/>
    </xf>
    <xf numFmtId="0" fontId="35" fillId="0" borderId="0" xfId="0" applyFont="1" applyAlignment="1"/>
    <xf numFmtId="0" fontId="0" fillId="27" borderId="20" xfId="0" applyFill="1" applyBorder="1" applyAlignment="1">
      <alignment horizontal="left"/>
    </xf>
    <xf numFmtId="0" fontId="0" fillId="27" borderId="21" xfId="0" applyFill="1" applyBorder="1" applyAlignment="1">
      <alignment horizontal="left"/>
    </xf>
    <xf numFmtId="0" fontId="0" fillId="24" borderId="20" xfId="0" applyFill="1" applyBorder="1" applyAlignment="1"/>
    <xf numFmtId="0" fontId="0" fillId="24" borderId="21" xfId="0" applyFill="1" applyBorder="1" applyAlignment="1"/>
    <xf numFmtId="0" fontId="17" fillId="24" borderId="14" xfId="32" applyNumberFormat="1" applyFont="1" applyFill="1" applyBorder="1" applyAlignment="1" applyProtection="1">
      <alignment horizontal="center" vertical="center"/>
    </xf>
    <xf numFmtId="0" fontId="17" fillId="24" borderId="26" xfId="32" applyNumberFormat="1" applyFont="1" applyFill="1" applyBorder="1" applyAlignment="1" applyProtection="1">
      <alignment horizontal="center" vertical="center"/>
    </xf>
    <xf numFmtId="4" fontId="17" fillId="6" borderId="12" xfId="32" applyNumberFormat="1" applyFont="1" applyFill="1" applyBorder="1" applyAlignment="1" applyProtection="1">
      <alignment horizontal="left" vertical="center" wrapText="1"/>
    </xf>
    <xf numFmtId="4" fontId="17" fillId="6" borderId="13" xfId="32" applyNumberFormat="1" applyFont="1" applyFill="1" applyBorder="1" applyAlignment="1" applyProtection="1">
      <alignment horizontal="left" vertical="center" wrapText="1"/>
    </xf>
    <xf numFmtId="4" fontId="17" fillId="6" borderId="23" xfId="32" applyNumberFormat="1" applyFont="1" applyFill="1" applyBorder="1" applyAlignment="1" applyProtection="1">
      <alignment horizontal="left" vertical="center" wrapText="1"/>
    </xf>
    <xf numFmtId="0" fontId="17" fillId="0" borderId="19" xfId="32" applyNumberFormat="1" applyFont="1" applyBorder="1" applyAlignment="1" applyProtection="1">
      <alignment horizontal="left" vertical="center"/>
    </xf>
    <xf numFmtId="0" fontId="17" fillId="0" borderId="27" xfId="32" applyNumberFormat="1" applyFont="1" applyBorder="1" applyAlignment="1" applyProtection="1">
      <alignment horizontal="left" vertical="center"/>
    </xf>
    <xf numFmtId="0" fontId="17" fillId="22" borderId="20" xfId="32" applyNumberFormat="1" applyFont="1" applyFill="1" applyBorder="1" applyAlignment="1" applyProtection="1">
      <alignment horizontal="left" vertical="center"/>
    </xf>
    <xf numFmtId="0" fontId="17" fillId="22" borderId="21" xfId="32" applyNumberFormat="1" applyFont="1" applyFill="1" applyBorder="1" applyAlignment="1" applyProtection="1">
      <alignment horizontal="left" vertical="center"/>
    </xf>
    <xf numFmtId="0" fontId="17" fillId="28" borderId="20" xfId="32" applyNumberFormat="1" applyFont="1" applyFill="1" applyBorder="1" applyAlignment="1" applyProtection="1">
      <alignment horizontal="left" vertical="center"/>
    </xf>
    <xf numFmtId="0" fontId="17" fillId="28" borderId="21" xfId="32" applyNumberFormat="1" applyFont="1" applyFill="1" applyBorder="1" applyAlignment="1" applyProtection="1">
      <alignment horizontal="left" vertical="center"/>
    </xf>
    <xf numFmtId="0" fontId="17" fillId="28" borderId="13" xfId="32" applyNumberFormat="1" applyFont="1" applyFill="1" applyBorder="1" applyAlignment="1" applyProtection="1">
      <alignment horizontal="left" vertical="center"/>
    </xf>
    <xf numFmtId="0" fontId="17" fillId="28" borderId="23" xfId="32" applyNumberFormat="1" applyFont="1" applyFill="1" applyBorder="1" applyAlignment="1" applyProtection="1">
      <alignment horizontal="left" vertical="center"/>
    </xf>
    <xf numFmtId="0" fontId="2" fillId="28" borderId="22" xfId="32" applyNumberFormat="1" applyFont="1" applyFill="1" applyBorder="1" applyAlignment="1" applyProtection="1">
      <alignment horizontal="left" vertical="center"/>
    </xf>
    <xf numFmtId="0" fontId="2" fillId="28" borderId="20" xfId="32" applyNumberFormat="1" applyFont="1" applyFill="1" applyBorder="1" applyAlignment="1" applyProtection="1">
      <alignment horizontal="left" vertical="center"/>
    </xf>
    <xf numFmtId="0" fontId="2" fillId="28" borderId="21" xfId="32" applyNumberFormat="1" applyFont="1" applyFill="1" applyBorder="1" applyAlignment="1" applyProtection="1">
      <alignment horizontal="left" vertical="center"/>
    </xf>
    <xf numFmtId="0" fontId="17" fillId="0" borderId="20" xfId="32" applyNumberFormat="1" applyFont="1" applyBorder="1" applyAlignment="1" applyProtection="1">
      <alignment horizontal="left" vertical="center"/>
    </xf>
    <xf numFmtId="0" fontId="17" fillId="0" borderId="21" xfId="32" applyNumberFormat="1" applyFont="1" applyBorder="1" applyAlignment="1" applyProtection="1">
      <alignment horizontal="left" vertical="center"/>
    </xf>
  </cellXfs>
  <cellStyles count="50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Euro" xfId="28" xr:uid="{894C38C7-DCD5-4A41-9F96-3B258F3EE90A}"/>
    <cellStyle name="Input" xfId="29" builtinId="20" customBuiltin="1"/>
    <cellStyle name="Migliaia [0] 2" xfId="30" xr:uid="{1A5FFF11-C0F7-4212-A774-D9D7A7056241}"/>
    <cellStyle name="Neutrale" xfId="31" builtinId="28" customBuiltin="1"/>
    <cellStyle name="Normale" xfId="0" builtinId="0"/>
    <cellStyle name="Normale 2" xfId="32" xr:uid="{ED83C6F9-52D3-419B-A837-8815BCA18B3C}"/>
    <cellStyle name="Normale 2 2" xfId="33" xr:uid="{1BAD9AFA-0546-4932-BC61-FC655AC52F25}"/>
    <cellStyle name="Normale 3" xfId="34" xr:uid="{501B456C-C167-4612-BBCA-B0FC8BEB7861}"/>
    <cellStyle name="Normale 4" xfId="35" xr:uid="{E32C7F7D-02C0-469E-9029-9892E8194487}"/>
    <cellStyle name="Normale 5" xfId="36" xr:uid="{B4B17C4A-F182-4782-88F2-F30DB918D6CE}"/>
    <cellStyle name="Normale_Foglio1" xfId="37" xr:uid="{09FF8C36-3E68-4AF7-825B-86515D8652EF}"/>
    <cellStyle name="Nota" xfId="38" builtinId="10" customBuiltin="1"/>
    <cellStyle name="Output" xfId="39" builtinId="21" customBuiltin="1"/>
    <cellStyle name="Testo avviso" xfId="40" builtinId="11" customBuiltin="1"/>
    <cellStyle name="Testo descrittivo" xfId="41" builtinId="53" customBuiltin="1"/>
    <cellStyle name="Titolo" xfId="42" builtinId="15" customBuiltin="1"/>
    <cellStyle name="Titolo 1" xfId="43" builtinId="16" customBuiltin="1"/>
    <cellStyle name="Titolo 2" xfId="44" builtinId="17" customBuiltin="1"/>
    <cellStyle name="Titolo 3" xfId="45" builtinId="18" customBuiltin="1"/>
    <cellStyle name="Titolo 4" xfId="46" builtinId="19" customBuiltin="1"/>
    <cellStyle name="Totale" xfId="47" builtinId="25" customBuiltin="1"/>
    <cellStyle name="Valore non valido" xfId="48" builtinId="27" customBuiltin="1"/>
    <cellStyle name="Valore valido" xfId="49" builtinId="26" customBuiltin="1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6BDA5-7182-401F-97DF-DC86074D0AA2}">
  <sheetPr codeName="Foglio1"/>
  <dimension ref="A1:L6"/>
  <sheetViews>
    <sheetView showGridLines="0" zoomScaleNormal="100" workbookViewId="0">
      <selection sqref="A1:L1"/>
    </sheetView>
  </sheetViews>
  <sheetFormatPr defaultRowHeight="12.75" x14ac:dyDescent="0.2"/>
  <cols>
    <col min="1" max="1" width="8.7109375" style="3" customWidth="1"/>
    <col min="2" max="2" width="12.28515625" style="3" customWidth="1"/>
    <col min="3" max="3" width="22.7109375" style="4" customWidth="1"/>
    <col min="4" max="4" width="30.7109375" style="5" customWidth="1"/>
    <col min="5" max="5" width="22.7109375" customWidth="1"/>
    <col min="6" max="6" width="29.5703125" hidden="1" customWidth="1"/>
    <col min="7" max="7" width="15.85546875" style="3" customWidth="1"/>
    <col min="8" max="8" width="20.7109375" style="3" hidden="1" customWidth="1"/>
    <col min="9" max="9" width="20.7109375" style="5" hidden="1" customWidth="1"/>
    <col min="10" max="10" width="13.7109375" style="1" customWidth="1"/>
    <col min="11" max="11" width="13.7109375" style="7" customWidth="1"/>
    <col min="12" max="12" width="15.7109375" style="1" customWidth="1"/>
  </cols>
  <sheetData>
    <row r="1" spans="1:12" ht="23.1" customHeight="1" x14ac:dyDescent="0.35">
      <c r="A1" s="213"/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5"/>
    </row>
    <row r="2" spans="1:12" s="62" customFormat="1" ht="23.1" customHeight="1" x14ac:dyDescent="0.2">
      <c r="A2" s="216" t="s">
        <v>0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8"/>
    </row>
    <row r="3" spans="1:12" ht="24.95" customHeight="1" x14ac:dyDescent="0.2">
      <c r="A3" s="8" t="s">
        <v>3</v>
      </c>
      <c r="B3" s="8" t="s">
        <v>4</v>
      </c>
      <c r="C3" s="9" t="s">
        <v>1</v>
      </c>
      <c r="D3" s="9" t="s">
        <v>5</v>
      </c>
      <c r="E3" s="61" t="s">
        <v>9</v>
      </c>
      <c r="F3" s="11" t="s">
        <v>17</v>
      </c>
      <c r="G3" s="9" t="s">
        <v>2</v>
      </c>
      <c r="H3" s="10" t="s">
        <v>6</v>
      </c>
      <c r="I3" s="9" t="s">
        <v>7</v>
      </c>
      <c r="J3" s="12" t="s">
        <v>8</v>
      </c>
      <c r="K3" s="13" t="s">
        <v>10</v>
      </c>
      <c r="L3" s="12" t="s">
        <v>11</v>
      </c>
    </row>
    <row r="4" spans="1:12" x14ac:dyDescent="0.2">
      <c r="F4" s="5"/>
      <c r="K4" s="14"/>
    </row>
    <row r="6" spans="1:12" x14ac:dyDescent="0.2">
      <c r="I6" s="6"/>
      <c r="J6" s="2"/>
      <c r="L6" s="2"/>
    </row>
  </sheetData>
  <mergeCells count="2">
    <mergeCell ref="A1:L1"/>
    <mergeCell ref="A2:L2"/>
  </mergeCells>
  <dataValidations count="1">
    <dataValidation type="list" allowBlank="1" showInputMessage="1" showErrorMessage="1" sqref="K4:K65536 K1:K2" xr:uid="{158BE686-1327-4893-B835-12E767136782}">
      <formula1>"Consip/Mepa,"</formula1>
    </dataValidation>
  </dataValidations>
  <pageMargins left="0.75" right="0.75" top="1" bottom="1" header="0.5" footer="0.5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DB2C7-DE1E-4085-B8E2-9CE6A3DC79EC}">
  <sheetPr codeName="Foglio2"/>
  <dimension ref="A1:AH14"/>
  <sheetViews>
    <sheetView showGridLines="0" zoomScaleNormal="100" workbookViewId="0">
      <selection sqref="A1:AH1"/>
    </sheetView>
  </sheetViews>
  <sheetFormatPr defaultRowHeight="15" x14ac:dyDescent="0.2"/>
  <cols>
    <col min="1" max="1" width="5.7109375" style="33" bestFit="1" customWidth="1"/>
    <col min="2" max="2" width="6.28515625" style="33" bestFit="1" customWidth="1"/>
    <col min="3" max="3" width="10.7109375" style="34" bestFit="1" customWidth="1"/>
    <col min="4" max="4" width="18.140625" style="35" customWidth="1"/>
    <col min="5" max="5" width="10.7109375" style="34" bestFit="1" customWidth="1"/>
    <col min="6" max="6" width="15.7109375" style="35" customWidth="1"/>
    <col min="7" max="7" width="12.140625" style="36" customWidth="1"/>
    <col min="8" max="8" width="14.85546875" style="33" customWidth="1"/>
    <col min="9" max="9" width="5.7109375" style="33" bestFit="1" customWidth="1"/>
    <col min="10" max="10" width="8.28515625" style="33" bestFit="1" customWidth="1"/>
    <col min="11" max="11" width="10.7109375" style="34" bestFit="1" customWidth="1"/>
    <col min="12" max="12" width="25.5703125" style="35" customWidth="1"/>
    <col min="13" max="13" width="16.7109375" style="34" customWidth="1"/>
    <col min="14" max="14" width="19.28515625" style="34" customWidth="1"/>
    <col min="15" max="15" width="7" style="33" hidden="1" customWidth="1"/>
    <col min="16" max="16" width="22.28515625" style="35" hidden="1" customWidth="1"/>
    <col min="17" max="20" width="0" style="33" hidden="1" customWidth="1"/>
    <col min="21" max="21" width="5.7109375" style="33" hidden="1" customWidth="1"/>
    <col min="22" max="22" width="8.28515625" style="33" hidden="1" customWidth="1"/>
    <col min="23" max="23" width="3.28515625" style="33" hidden="1" customWidth="1"/>
    <col min="24" max="24" width="13.7109375" style="33" customWidth="1"/>
    <col min="25" max="25" width="8.28515625" style="33" bestFit="1" customWidth="1"/>
    <col min="26" max="26" width="12.85546875" style="34" customWidth="1"/>
    <col min="27" max="27" width="17.7109375" style="37" customWidth="1"/>
    <col min="28" max="28" width="14.140625" style="37" bestFit="1" customWidth="1"/>
    <col min="29" max="29" width="11.7109375" style="38" customWidth="1"/>
    <col min="30" max="30" width="3" style="40" bestFit="1" customWidth="1"/>
    <col min="31" max="31" width="11.7109375" style="39" customWidth="1"/>
    <col min="32" max="32" width="8.7109375" style="39" customWidth="1"/>
    <col min="33" max="33" width="11.7109375" style="39" customWidth="1"/>
    <col min="34" max="34" width="10.28515625" style="38" bestFit="1" customWidth="1"/>
    <col min="35" max="16384" width="9.140625" style="33"/>
  </cols>
  <sheetData>
    <row r="1" spans="1:34" s="15" customFormat="1" ht="23.1" customHeight="1" x14ac:dyDescent="0.2">
      <c r="A1" s="228" t="s">
        <v>12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9"/>
    </row>
    <row r="2" spans="1:34" s="26" customFormat="1" ht="15" customHeight="1" x14ac:dyDescent="0.2">
      <c r="A2" s="16"/>
      <c r="B2" s="17"/>
      <c r="C2" s="18"/>
      <c r="D2" s="19"/>
      <c r="E2" s="18"/>
      <c r="F2" s="19"/>
      <c r="G2" s="20"/>
      <c r="H2" s="17"/>
      <c r="I2" s="17"/>
      <c r="J2" s="17"/>
      <c r="K2" s="18"/>
      <c r="L2" s="19"/>
      <c r="M2" s="18"/>
      <c r="N2" s="18"/>
      <c r="O2" s="17"/>
      <c r="P2" s="19"/>
      <c r="Q2" s="17"/>
      <c r="R2" s="17"/>
      <c r="S2" s="17"/>
      <c r="T2" s="17"/>
      <c r="U2" s="17"/>
      <c r="V2" s="17"/>
      <c r="W2" s="17"/>
      <c r="X2" s="17"/>
      <c r="Y2" s="17"/>
      <c r="Z2" s="18"/>
      <c r="AA2" s="21"/>
      <c r="AB2" s="21"/>
      <c r="AC2" s="22"/>
      <c r="AD2" s="23"/>
      <c r="AE2" s="24"/>
      <c r="AF2" s="24"/>
      <c r="AG2" s="24"/>
      <c r="AH2" s="25"/>
    </row>
    <row r="3" spans="1:34" s="15" customFormat="1" ht="23.1" customHeight="1" x14ac:dyDescent="0.2">
      <c r="A3" s="219" t="s">
        <v>55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223"/>
      <c r="AF3" s="223"/>
      <c r="AG3" s="223"/>
      <c r="AH3" s="229"/>
    </row>
    <row r="4" spans="1:34" s="15" customFormat="1" ht="15" customHeight="1" x14ac:dyDescent="0.2">
      <c r="A4" s="27"/>
      <c r="B4" s="28"/>
      <c r="C4" s="29"/>
      <c r="D4" s="30"/>
      <c r="E4" s="29"/>
      <c r="F4" s="30"/>
      <c r="G4" s="31"/>
      <c r="H4" s="28"/>
      <c r="I4" s="28"/>
      <c r="J4" s="28"/>
      <c r="K4" s="29"/>
      <c r="L4" s="30"/>
      <c r="M4" s="29"/>
      <c r="N4" s="29"/>
      <c r="O4" s="28"/>
      <c r="P4" s="30"/>
      <c r="Q4" s="28"/>
      <c r="R4" s="28"/>
      <c r="S4" s="28"/>
      <c r="T4" s="28"/>
      <c r="U4" s="28"/>
      <c r="V4" s="28"/>
      <c r="W4" s="28"/>
      <c r="X4" s="28"/>
      <c r="Y4" s="28"/>
      <c r="Z4" s="29"/>
      <c r="AA4" s="222" t="s">
        <v>13</v>
      </c>
      <c r="AB4" s="223"/>
      <c r="AC4" s="223"/>
      <c r="AD4" s="223"/>
      <c r="AE4" s="223"/>
      <c r="AF4" s="223"/>
      <c r="AG4" s="224"/>
      <c r="AH4" s="32">
        <v>30</v>
      </c>
    </row>
    <row r="5" spans="1:34" s="15" customFormat="1" ht="23.1" customHeight="1" x14ac:dyDescent="0.2">
      <c r="A5" s="219" t="s">
        <v>14</v>
      </c>
      <c r="B5" s="221"/>
      <c r="C5" s="220"/>
      <c r="D5" s="219" t="s">
        <v>15</v>
      </c>
      <c r="E5" s="221"/>
      <c r="F5" s="221"/>
      <c r="G5" s="221"/>
      <c r="H5" s="220"/>
      <c r="I5" s="219" t="s">
        <v>16</v>
      </c>
      <c r="J5" s="221"/>
      <c r="K5" s="220"/>
      <c r="L5" s="219" t="s">
        <v>1</v>
      </c>
      <c r="M5" s="221"/>
      <c r="N5" s="221"/>
      <c r="O5" s="219" t="s">
        <v>17</v>
      </c>
      <c r="P5" s="220"/>
      <c r="Q5" s="219" t="s">
        <v>18</v>
      </c>
      <c r="R5" s="221"/>
      <c r="S5" s="221"/>
      <c r="T5" s="220"/>
      <c r="U5" s="219" t="s">
        <v>19</v>
      </c>
      <c r="V5" s="221"/>
      <c r="W5" s="221"/>
      <c r="X5" s="58" t="s">
        <v>47</v>
      </c>
      <c r="Y5" s="219" t="s">
        <v>20</v>
      </c>
      <c r="Z5" s="220"/>
      <c r="AA5" s="225" t="s">
        <v>41</v>
      </c>
      <c r="AB5" s="226"/>
      <c r="AC5" s="226"/>
      <c r="AD5" s="226"/>
      <c r="AE5" s="226"/>
      <c r="AF5" s="226"/>
      <c r="AG5" s="226"/>
      <c r="AH5" s="227"/>
    </row>
    <row r="6" spans="1:34" ht="36" customHeight="1" x14ac:dyDescent="0.2">
      <c r="A6" s="51" t="s">
        <v>21</v>
      </c>
      <c r="B6" s="51" t="s">
        <v>22</v>
      </c>
      <c r="C6" s="52" t="s">
        <v>23</v>
      </c>
      <c r="D6" s="51" t="s">
        <v>24</v>
      </c>
      <c r="E6" s="53" t="s">
        <v>25</v>
      </c>
      <c r="F6" s="51" t="s">
        <v>26</v>
      </c>
      <c r="G6" s="54" t="s">
        <v>27</v>
      </c>
      <c r="H6" s="51" t="s">
        <v>28</v>
      </c>
      <c r="I6" s="51" t="s">
        <v>21</v>
      </c>
      <c r="J6" s="51" t="s">
        <v>24</v>
      </c>
      <c r="K6" s="52" t="s">
        <v>29</v>
      </c>
      <c r="L6" s="51" t="s">
        <v>30</v>
      </c>
      <c r="M6" s="53" t="s">
        <v>31</v>
      </c>
      <c r="N6" s="53" t="s">
        <v>32</v>
      </c>
      <c r="O6" s="51" t="s">
        <v>33</v>
      </c>
      <c r="P6" s="51" t="s">
        <v>26</v>
      </c>
      <c r="Q6" s="51" t="s">
        <v>33</v>
      </c>
      <c r="R6" s="51" t="s">
        <v>34</v>
      </c>
      <c r="S6" s="51" t="s">
        <v>35</v>
      </c>
      <c r="T6" s="51" t="s">
        <v>36</v>
      </c>
      <c r="U6" s="51" t="s">
        <v>21</v>
      </c>
      <c r="V6" s="51" t="s">
        <v>24</v>
      </c>
      <c r="W6" s="51" t="s">
        <v>37</v>
      </c>
      <c r="X6" s="51" t="s">
        <v>25</v>
      </c>
      <c r="Y6" s="51" t="s">
        <v>24</v>
      </c>
      <c r="Z6" s="52" t="s">
        <v>38</v>
      </c>
      <c r="AA6" s="55" t="s">
        <v>45</v>
      </c>
      <c r="AB6" s="55" t="s">
        <v>39</v>
      </c>
      <c r="AC6" s="55" t="s">
        <v>42</v>
      </c>
      <c r="AD6" s="55" t="s">
        <v>40</v>
      </c>
      <c r="AE6" s="55" t="s">
        <v>43</v>
      </c>
      <c r="AF6" s="55" t="s">
        <v>44</v>
      </c>
      <c r="AG6" s="63" t="s">
        <v>48</v>
      </c>
      <c r="AH6" s="56" t="s">
        <v>46</v>
      </c>
    </row>
    <row r="7" spans="1:34" x14ac:dyDescent="0.2">
      <c r="A7" s="42"/>
      <c r="B7" s="42"/>
      <c r="C7" s="43"/>
      <c r="D7" s="60"/>
      <c r="E7" s="43"/>
      <c r="F7" s="44"/>
      <c r="G7" s="45"/>
      <c r="H7" s="42"/>
      <c r="I7" s="42"/>
      <c r="J7" s="42"/>
      <c r="K7" s="43"/>
      <c r="L7" s="44"/>
      <c r="M7" s="43"/>
      <c r="N7" s="43"/>
      <c r="O7" s="42"/>
      <c r="P7" s="44"/>
      <c r="Q7" s="42"/>
      <c r="R7" s="42"/>
      <c r="S7" s="42"/>
      <c r="T7" s="42"/>
      <c r="U7" s="46"/>
      <c r="V7" s="46"/>
      <c r="W7" s="46"/>
      <c r="X7" s="57"/>
      <c r="Y7" s="42"/>
      <c r="Z7" s="43"/>
      <c r="AA7" s="47"/>
      <c r="AB7" s="47"/>
      <c r="AC7" s="48"/>
      <c r="AD7" s="49"/>
      <c r="AE7" s="59"/>
      <c r="AF7" s="50"/>
      <c r="AG7" s="59"/>
      <c r="AH7" s="48"/>
    </row>
    <row r="8" spans="1:34" x14ac:dyDescent="0.2">
      <c r="C8" s="33"/>
      <c r="D8" s="33"/>
      <c r="E8" s="33"/>
      <c r="F8" s="33"/>
      <c r="G8" s="33"/>
      <c r="K8" s="33"/>
      <c r="L8" s="33"/>
      <c r="M8" s="33"/>
      <c r="N8" s="33"/>
      <c r="P8" s="33"/>
      <c r="Z8" s="33"/>
      <c r="AA8" s="33"/>
      <c r="AB8" s="33"/>
      <c r="AC8" s="33"/>
      <c r="AD8" s="41"/>
      <c r="AE8" s="33"/>
      <c r="AF8" s="33"/>
      <c r="AG8" s="33"/>
      <c r="AH8" s="33"/>
    </row>
    <row r="9" spans="1:34" x14ac:dyDescent="0.2">
      <c r="C9" s="33"/>
      <c r="D9" s="33"/>
      <c r="E9" s="33"/>
      <c r="F9" s="33"/>
      <c r="G9" s="33"/>
      <c r="K9" s="33"/>
      <c r="L9" s="33"/>
      <c r="M9" s="33"/>
      <c r="N9" s="33"/>
      <c r="P9" s="33"/>
      <c r="Z9" s="33"/>
      <c r="AA9" s="33"/>
      <c r="AB9" s="33"/>
      <c r="AC9" s="33"/>
      <c r="AD9" s="41"/>
      <c r="AE9" s="33"/>
      <c r="AF9" s="33"/>
      <c r="AG9" s="33"/>
      <c r="AH9" s="33"/>
    </row>
    <row r="10" spans="1:34" x14ac:dyDescent="0.2">
      <c r="C10" s="33"/>
      <c r="D10" s="33"/>
      <c r="E10" s="33"/>
      <c r="F10" s="33"/>
      <c r="G10" s="33"/>
      <c r="K10" s="33"/>
      <c r="L10" s="33"/>
      <c r="M10" s="33"/>
      <c r="N10" s="33"/>
      <c r="P10" s="33"/>
      <c r="Z10" s="33"/>
      <c r="AA10" s="33"/>
      <c r="AB10" s="33"/>
      <c r="AC10" s="33"/>
      <c r="AD10" s="41"/>
      <c r="AE10" s="33"/>
      <c r="AF10" s="33"/>
      <c r="AG10" s="33"/>
      <c r="AH10" s="33"/>
    </row>
    <row r="11" spans="1:34" x14ac:dyDescent="0.2">
      <c r="C11" s="33"/>
      <c r="D11" s="33"/>
      <c r="E11" s="33"/>
      <c r="F11" s="33"/>
      <c r="G11" s="33"/>
      <c r="K11" s="33"/>
      <c r="L11" s="33"/>
      <c r="M11" s="33"/>
      <c r="N11" s="33"/>
      <c r="P11" s="33"/>
      <c r="Z11" s="33"/>
      <c r="AA11" s="33"/>
      <c r="AB11" s="33"/>
      <c r="AC11" s="33"/>
      <c r="AD11" s="41"/>
      <c r="AE11" s="33"/>
      <c r="AF11" s="33"/>
      <c r="AG11" s="33"/>
      <c r="AH11" s="33"/>
    </row>
    <row r="12" spans="1:34" x14ac:dyDescent="0.2">
      <c r="C12" s="33"/>
      <c r="D12" s="33"/>
      <c r="E12" s="33"/>
      <c r="F12" s="33"/>
      <c r="G12" s="33"/>
      <c r="K12" s="33"/>
      <c r="L12" s="33"/>
      <c r="M12" s="33"/>
      <c r="N12" s="33"/>
      <c r="P12" s="33"/>
      <c r="Z12" s="33"/>
      <c r="AA12" s="33"/>
      <c r="AB12" s="33"/>
      <c r="AC12" s="33"/>
      <c r="AD12" s="41"/>
      <c r="AE12" s="33"/>
      <c r="AF12" s="33"/>
      <c r="AG12" s="33"/>
      <c r="AH12" s="33"/>
    </row>
    <row r="13" spans="1:34" x14ac:dyDescent="0.2">
      <c r="C13" s="33"/>
      <c r="D13" s="33"/>
      <c r="E13" s="33"/>
      <c r="F13" s="33"/>
      <c r="G13" s="33"/>
      <c r="K13" s="33"/>
      <c r="L13" s="33"/>
      <c r="M13" s="33"/>
      <c r="N13" s="33"/>
      <c r="P13" s="33"/>
      <c r="Z13" s="33"/>
      <c r="AA13" s="33"/>
      <c r="AB13" s="33"/>
      <c r="AC13" s="33"/>
      <c r="AD13" s="41"/>
      <c r="AE13" s="33"/>
      <c r="AF13" s="33"/>
      <c r="AG13" s="33"/>
      <c r="AH13" s="33"/>
    </row>
    <row r="14" spans="1:34" x14ac:dyDescent="0.2">
      <c r="C14" s="33"/>
      <c r="D14" s="33"/>
      <c r="E14" s="33"/>
      <c r="F14" s="33"/>
      <c r="G14" s="33"/>
      <c r="K14" s="33"/>
      <c r="L14" s="33"/>
      <c r="M14" s="33"/>
      <c r="N14" s="33"/>
      <c r="P14" s="33"/>
      <c r="Z14" s="33"/>
      <c r="AA14" s="33"/>
      <c r="AB14" s="33"/>
      <c r="AC14" s="33"/>
      <c r="AD14" s="41"/>
      <c r="AE14" s="33"/>
      <c r="AF14" s="33"/>
      <c r="AG14" s="33"/>
      <c r="AH14" s="33"/>
    </row>
  </sheetData>
  <sheetProtection password="D3C7" sheet="1"/>
  <mergeCells count="12">
    <mergeCell ref="A1:AH1"/>
    <mergeCell ref="A3:AH3"/>
    <mergeCell ref="A5:C5"/>
    <mergeCell ref="D5:H5"/>
    <mergeCell ref="I5:K5"/>
    <mergeCell ref="L5:N5"/>
    <mergeCell ref="O5:P5"/>
    <mergeCell ref="Q5:T5"/>
    <mergeCell ref="U5:W5"/>
    <mergeCell ref="AA4:AG4"/>
    <mergeCell ref="Y5:Z5"/>
    <mergeCell ref="AA5:AH5"/>
  </mergeCells>
  <dataValidations count="1">
    <dataValidation type="list" allowBlank="1" showInputMessage="1" showErrorMessage="1" sqref="AG7" xr:uid="{7188277D-3FD6-4180-BFF9-353211413524}">
      <formula1>"SI,"</formula1>
    </dataValidation>
  </dataValidations>
  <pageMargins left="0.23622047244094491" right="0.23622047244094491" top="0.74803149606299213" bottom="0.74803149606299213" header="0.31496062992125984" footer="0.31496062992125984"/>
  <pageSetup paperSize="9" scale="4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79B4F-C449-4B5F-AB19-562FD9CF39B7}">
  <dimension ref="A1:R9"/>
  <sheetViews>
    <sheetView showGridLines="0" zoomScaleNormal="100" workbookViewId="0">
      <selection sqref="A1:R1"/>
    </sheetView>
  </sheetViews>
  <sheetFormatPr defaultRowHeight="12.75" x14ac:dyDescent="0.2"/>
  <cols>
    <col min="1" max="1" width="8.7109375" style="3" customWidth="1"/>
    <col min="2" max="2" width="12.28515625" style="3" customWidth="1"/>
    <col min="3" max="3" width="22.7109375" style="4" customWidth="1"/>
    <col min="4" max="4" width="30.7109375" style="5" customWidth="1"/>
    <col min="5" max="5" width="22.7109375" hidden="1" customWidth="1"/>
    <col min="6" max="6" width="29.5703125" hidden="1" customWidth="1"/>
    <col min="7" max="7" width="15.85546875" style="3" customWidth="1"/>
    <col min="8" max="8" width="20.7109375" style="3" hidden="1" customWidth="1"/>
    <col min="9" max="9" width="20.7109375" style="5" hidden="1" customWidth="1"/>
    <col min="10" max="10" width="13.7109375" style="1" customWidth="1"/>
    <col min="11" max="12" width="14.7109375" customWidth="1"/>
    <col min="13" max="13" width="10.7109375" customWidth="1"/>
    <col min="14" max="16" width="8.7109375" customWidth="1"/>
    <col min="17" max="17" width="14.7109375" customWidth="1"/>
    <col min="18" max="18" width="10.7109375" customWidth="1"/>
  </cols>
  <sheetData>
    <row r="1" spans="1:18" ht="23.1" customHeight="1" x14ac:dyDescent="0.35">
      <c r="A1" s="213"/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3"/>
    </row>
    <row r="2" spans="1:18" ht="23.1" customHeight="1" x14ac:dyDescent="0.35">
      <c r="A2" s="65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7"/>
    </row>
    <row r="3" spans="1:18" ht="23.1" customHeight="1" x14ac:dyDescent="0.2">
      <c r="A3" s="216" t="s">
        <v>54</v>
      </c>
      <c r="B3" s="217"/>
      <c r="C3" s="217"/>
      <c r="D3" s="217"/>
      <c r="E3" s="217"/>
      <c r="F3" s="217"/>
      <c r="G3" s="217"/>
      <c r="H3" s="217"/>
      <c r="I3" s="217"/>
      <c r="J3" s="217"/>
      <c r="K3" s="232"/>
      <c r="L3" s="232"/>
      <c r="M3" s="232"/>
      <c r="N3" s="232"/>
      <c r="O3" s="232"/>
      <c r="P3" s="232"/>
      <c r="Q3" s="232"/>
      <c r="R3" s="233"/>
    </row>
    <row r="4" spans="1:18" ht="23.1" customHeight="1" x14ac:dyDescent="0.2">
      <c r="A4" s="216"/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3"/>
    </row>
    <row r="5" spans="1:18" s="62" customFormat="1" ht="23.1" customHeight="1" x14ac:dyDescent="0.2">
      <c r="A5" s="230"/>
      <c r="B5" s="231"/>
      <c r="C5" s="231"/>
      <c r="D5" s="231"/>
      <c r="E5" s="231"/>
      <c r="F5" s="231"/>
      <c r="G5" s="231"/>
      <c r="H5" s="231"/>
      <c r="I5" s="231"/>
      <c r="J5" s="231"/>
      <c r="K5" s="234" t="s">
        <v>13</v>
      </c>
      <c r="L5" s="235"/>
      <c r="M5" s="235"/>
      <c r="N5" s="235"/>
      <c r="O5" s="235"/>
      <c r="P5" s="235"/>
      <c r="Q5" s="236"/>
      <c r="R5" s="84">
        <v>30</v>
      </c>
    </row>
    <row r="6" spans="1:18" ht="35.1" customHeight="1" x14ac:dyDescent="0.2">
      <c r="A6" s="64" t="s">
        <v>3</v>
      </c>
      <c r="B6" s="64" t="s">
        <v>4</v>
      </c>
      <c r="C6" s="68" t="s">
        <v>1</v>
      </c>
      <c r="D6" s="68" t="s">
        <v>5</v>
      </c>
      <c r="E6" s="69" t="s">
        <v>9</v>
      </c>
      <c r="F6" s="70" t="s">
        <v>17</v>
      </c>
      <c r="G6" s="68" t="s">
        <v>2</v>
      </c>
      <c r="H6" s="64" t="s">
        <v>6</v>
      </c>
      <c r="I6" s="68" t="s">
        <v>7</v>
      </c>
      <c r="J6" s="71" t="s">
        <v>8</v>
      </c>
      <c r="K6" s="72" t="s">
        <v>49</v>
      </c>
      <c r="L6" s="72" t="s">
        <v>50</v>
      </c>
      <c r="M6" s="72" t="s">
        <v>51</v>
      </c>
      <c r="N6" s="73" t="s">
        <v>40</v>
      </c>
      <c r="O6" s="72" t="s">
        <v>52</v>
      </c>
      <c r="P6" s="72" t="s">
        <v>53</v>
      </c>
      <c r="Q6" s="72" t="s">
        <v>48</v>
      </c>
      <c r="R6" s="74" t="s">
        <v>46</v>
      </c>
    </row>
    <row r="7" spans="1:18" x14ac:dyDescent="0.2">
      <c r="A7" s="75"/>
      <c r="B7" s="75"/>
      <c r="C7" s="76"/>
      <c r="D7" s="77"/>
      <c r="E7" s="78"/>
      <c r="F7" s="77"/>
      <c r="G7" s="75"/>
      <c r="H7" s="75"/>
      <c r="I7" s="77"/>
      <c r="J7" s="79"/>
      <c r="K7" s="81"/>
      <c r="L7" s="82"/>
      <c r="M7" s="80"/>
      <c r="N7" s="80"/>
      <c r="O7" s="83"/>
      <c r="P7" s="80"/>
      <c r="Q7" s="81"/>
      <c r="R7" s="80"/>
    </row>
    <row r="9" spans="1:18" x14ac:dyDescent="0.2">
      <c r="I9" s="6"/>
      <c r="J9" s="2"/>
    </row>
  </sheetData>
  <sheetProtection password="D3C7" sheet="1" objects="1" scenarios="1"/>
  <mergeCells count="5">
    <mergeCell ref="A5:J5"/>
    <mergeCell ref="A1:R1"/>
    <mergeCell ref="K5:Q5"/>
    <mergeCell ref="A3:R3"/>
    <mergeCell ref="A4:R4"/>
  </mergeCells>
  <dataValidations count="1">
    <dataValidation type="list" allowBlank="1" showInputMessage="1" showErrorMessage="1" sqref="Q7" xr:uid="{C999F4C5-3EFD-47D8-9067-B0B59742C40F}">
      <formula1>"SI,"</formula1>
    </dataValidation>
  </dataValidations>
  <pageMargins left="0.75" right="0.75" top="1" bottom="1" header="0.5" footer="0.5"/>
  <pageSetup paperSize="9" scale="8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ACD83-B507-41D4-95F8-6DC6B080A000}">
  <dimension ref="A1:AL14"/>
  <sheetViews>
    <sheetView showGridLines="0" zoomScaleNormal="100" workbookViewId="0">
      <selection sqref="A1:AI1"/>
    </sheetView>
  </sheetViews>
  <sheetFormatPr defaultRowHeight="15" x14ac:dyDescent="0.2"/>
  <cols>
    <col min="1" max="1" width="5.7109375" style="107" bestFit="1" customWidth="1"/>
    <col min="2" max="2" width="6.28515625" style="107" bestFit="1" customWidth="1"/>
    <col min="3" max="3" width="10.7109375" style="119" bestFit="1" customWidth="1"/>
    <col min="4" max="4" width="18.140625" style="120" customWidth="1"/>
    <col min="5" max="5" width="10.7109375" style="119" bestFit="1" customWidth="1"/>
    <col min="6" max="6" width="15.7109375" style="120" customWidth="1"/>
    <col min="7" max="8" width="12.140625" style="121" customWidth="1"/>
    <col min="9" max="9" width="8" style="118" customWidth="1"/>
    <col min="10" max="10" width="12.140625" style="121" customWidth="1"/>
    <col min="11" max="11" width="14.85546875" style="107" customWidth="1"/>
    <col min="12" max="12" width="5.7109375" style="107" bestFit="1" customWidth="1"/>
    <col min="13" max="13" width="8.28515625" style="107" bestFit="1" customWidth="1"/>
    <col min="14" max="14" width="10.7109375" style="119" bestFit="1" customWidth="1"/>
    <col min="15" max="15" width="25.5703125" style="120" customWidth="1"/>
    <col min="16" max="16" width="16.7109375" style="119" customWidth="1"/>
    <col min="17" max="17" width="19.28515625" style="119" customWidth="1"/>
    <col min="18" max="18" width="7" style="107" hidden="1" customWidth="1"/>
    <col min="19" max="19" width="22.28515625" style="120" hidden="1" customWidth="1"/>
    <col min="20" max="23" width="0" style="107" hidden="1" customWidth="1"/>
    <col min="24" max="24" width="5.7109375" style="107" hidden="1" customWidth="1"/>
    <col min="25" max="25" width="8.28515625" style="107" hidden="1" customWidth="1"/>
    <col min="26" max="26" width="3.28515625" style="107" hidden="1" customWidth="1"/>
    <col min="27" max="27" width="13.7109375" style="107" customWidth="1"/>
    <col min="28" max="28" width="8.28515625" style="107" bestFit="1" customWidth="1"/>
    <col min="29" max="29" width="12.7109375" style="119" customWidth="1"/>
    <col min="30" max="30" width="14" style="119" customWidth="1"/>
    <col min="31" max="31" width="15.7109375" style="119" customWidth="1"/>
    <col min="32" max="32" width="15.7109375" style="117" customWidth="1"/>
    <col min="33" max="33" width="14.7109375" style="117" customWidth="1"/>
    <col min="34" max="34" width="16.140625" style="121" customWidth="1"/>
    <col min="35" max="35" width="15.42578125" style="107" customWidth="1"/>
    <col min="36" max="37" width="9.140625" style="107" customWidth="1"/>
    <col min="38" max="38" width="19" style="107" customWidth="1"/>
    <col min="39" max="16384" width="9.140625" style="107"/>
  </cols>
  <sheetData>
    <row r="1" spans="1:38" s="90" customFormat="1" ht="23.1" customHeight="1" x14ac:dyDescent="0.2">
      <c r="A1" s="243"/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44"/>
      <c r="AD1" s="244"/>
      <c r="AE1" s="244"/>
      <c r="AF1" s="244"/>
      <c r="AG1" s="244"/>
      <c r="AH1" s="244"/>
      <c r="AI1" s="245"/>
    </row>
    <row r="2" spans="1:38" s="97" customFormat="1" ht="15" customHeight="1" x14ac:dyDescent="0.2">
      <c r="A2" s="91"/>
      <c r="B2" s="92"/>
      <c r="C2" s="21"/>
      <c r="D2" s="93"/>
      <c r="E2" s="21"/>
      <c r="F2" s="93"/>
      <c r="G2" s="94"/>
      <c r="H2" s="94"/>
      <c r="I2" s="139"/>
      <c r="J2" s="94"/>
      <c r="K2" s="92"/>
      <c r="L2" s="92"/>
      <c r="M2" s="92"/>
      <c r="N2" s="21"/>
      <c r="O2" s="93"/>
      <c r="P2" s="21"/>
      <c r="Q2" s="21"/>
      <c r="R2" s="92"/>
      <c r="S2" s="93"/>
      <c r="T2" s="92"/>
      <c r="U2" s="92"/>
      <c r="V2" s="92"/>
      <c r="W2" s="92"/>
      <c r="X2" s="92"/>
      <c r="Y2" s="92"/>
      <c r="Z2" s="92"/>
      <c r="AA2" s="92"/>
      <c r="AB2" s="92"/>
      <c r="AC2" s="21"/>
      <c r="AD2" s="21"/>
      <c r="AE2" s="21"/>
      <c r="AF2" s="95"/>
      <c r="AG2" s="96"/>
      <c r="AH2" s="130"/>
    </row>
    <row r="3" spans="1:38" s="90" customFormat="1" ht="23.1" customHeight="1" x14ac:dyDescent="0.2">
      <c r="A3" s="225" t="s">
        <v>57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246"/>
      <c r="X3" s="246"/>
      <c r="Y3" s="246"/>
      <c r="Z3" s="246"/>
      <c r="AA3" s="246"/>
      <c r="AB3" s="246"/>
      <c r="AC3" s="246"/>
      <c r="AD3" s="246"/>
      <c r="AE3" s="246"/>
      <c r="AF3" s="246"/>
      <c r="AG3" s="246"/>
      <c r="AH3" s="246"/>
      <c r="AI3" s="247"/>
    </row>
    <row r="4" spans="1:38" s="90" customFormat="1" ht="15" customHeight="1" x14ac:dyDescent="0.2">
      <c r="A4" s="98"/>
      <c r="B4" s="99"/>
      <c r="C4" s="100"/>
      <c r="D4" s="101"/>
      <c r="E4" s="100"/>
      <c r="F4" s="101"/>
      <c r="G4" s="102"/>
      <c r="H4" s="102"/>
      <c r="I4" s="140"/>
      <c r="J4" s="102"/>
      <c r="K4" s="99"/>
      <c r="L4" s="99"/>
      <c r="M4" s="99"/>
      <c r="N4" s="100"/>
      <c r="O4" s="101"/>
      <c r="P4" s="100"/>
      <c r="Q4" s="100"/>
      <c r="R4" s="99"/>
      <c r="S4" s="101"/>
      <c r="T4" s="99"/>
      <c r="U4" s="99"/>
      <c r="V4" s="99"/>
      <c r="W4" s="99"/>
      <c r="X4" s="99"/>
      <c r="Y4" s="99"/>
      <c r="Z4" s="99"/>
      <c r="AA4" s="99"/>
      <c r="AB4" s="99"/>
      <c r="AC4" s="100"/>
      <c r="AD4" s="222"/>
      <c r="AE4" s="248"/>
      <c r="AF4" s="248"/>
      <c r="AG4" s="248"/>
      <c r="AH4" s="249"/>
      <c r="AI4" s="242"/>
    </row>
    <row r="5" spans="1:38" s="90" customFormat="1" ht="23.1" customHeight="1" x14ac:dyDescent="0.2">
      <c r="A5" s="225" t="s">
        <v>14</v>
      </c>
      <c r="B5" s="237"/>
      <c r="C5" s="238"/>
      <c r="D5" s="225" t="s">
        <v>15</v>
      </c>
      <c r="E5" s="237"/>
      <c r="F5" s="237"/>
      <c r="G5" s="237"/>
      <c r="H5" s="237"/>
      <c r="I5" s="237"/>
      <c r="J5" s="237"/>
      <c r="K5" s="238"/>
      <c r="L5" s="225" t="s">
        <v>16</v>
      </c>
      <c r="M5" s="237"/>
      <c r="N5" s="238"/>
      <c r="O5" s="225" t="s">
        <v>1</v>
      </c>
      <c r="P5" s="237"/>
      <c r="Q5" s="237"/>
      <c r="R5" s="225" t="s">
        <v>17</v>
      </c>
      <c r="S5" s="238"/>
      <c r="T5" s="225" t="s">
        <v>18</v>
      </c>
      <c r="U5" s="237"/>
      <c r="V5" s="237"/>
      <c r="W5" s="238"/>
      <c r="X5" s="225" t="s">
        <v>19</v>
      </c>
      <c r="Y5" s="237"/>
      <c r="Z5" s="237"/>
      <c r="AA5" s="103" t="s">
        <v>47</v>
      </c>
      <c r="AB5" s="225" t="s">
        <v>20</v>
      </c>
      <c r="AC5" s="238"/>
      <c r="AD5" s="225" t="s">
        <v>64</v>
      </c>
      <c r="AE5" s="241"/>
      <c r="AF5" s="241"/>
      <c r="AG5" s="241"/>
      <c r="AH5" s="241"/>
      <c r="AI5" s="242"/>
    </row>
    <row r="6" spans="1:38" ht="36" customHeight="1" x14ac:dyDescent="0.2">
      <c r="A6" s="104" t="s">
        <v>21</v>
      </c>
      <c r="B6" s="104" t="s">
        <v>22</v>
      </c>
      <c r="C6" s="52" t="s">
        <v>23</v>
      </c>
      <c r="D6" s="104" t="s">
        <v>24</v>
      </c>
      <c r="E6" s="105" t="s">
        <v>25</v>
      </c>
      <c r="F6" s="104" t="s">
        <v>26</v>
      </c>
      <c r="G6" s="141" t="s">
        <v>66</v>
      </c>
      <c r="H6" s="106" t="s">
        <v>67</v>
      </c>
      <c r="I6" s="142" t="s">
        <v>68</v>
      </c>
      <c r="J6" s="141" t="s">
        <v>69</v>
      </c>
      <c r="K6" s="104" t="s">
        <v>28</v>
      </c>
      <c r="L6" s="104" t="s">
        <v>21</v>
      </c>
      <c r="M6" s="104" t="s">
        <v>24</v>
      </c>
      <c r="N6" s="52" t="s">
        <v>29</v>
      </c>
      <c r="O6" s="104" t="s">
        <v>30</v>
      </c>
      <c r="P6" s="105" t="s">
        <v>31</v>
      </c>
      <c r="Q6" s="105" t="s">
        <v>32</v>
      </c>
      <c r="R6" s="104" t="s">
        <v>33</v>
      </c>
      <c r="S6" s="104" t="s">
        <v>26</v>
      </c>
      <c r="T6" s="104" t="s">
        <v>33</v>
      </c>
      <c r="U6" s="104" t="s">
        <v>34</v>
      </c>
      <c r="V6" s="104" t="s">
        <v>35</v>
      </c>
      <c r="W6" s="104" t="s">
        <v>36</v>
      </c>
      <c r="X6" s="104" t="s">
        <v>21</v>
      </c>
      <c r="Y6" s="104" t="s">
        <v>24</v>
      </c>
      <c r="Z6" s="104" t="s">
        <v>37</v>
      </c>
      <c r="AA6" s="104" t="s">
        <v>25</v>
      </c>
      <c r="AB6" s="104" t="s">
        <v>24</v>
      </c>
      <c r="AC6" s="52" t="s">
        <v>38</v>
      </c>
      <c r="AD6" s="127" t="s">
        <v>58</v>
      </c>
      <c r="AE6" s="127" t="s">
        <v>59</v>
      </c>
      <c r="AF6" s="127" t="s">
        <v>61</v>
      </c>
      <c r="AG6" s="128" t="s">
        <v>60</v>
      </c>
      <c r="AH6" s="131" t="s">
        <v>62</v>
      </c>
      <c r="AI6" s="129" t="s">
        <v>65</v>
      </c>
      <c r="AJ6" s="239"/>
      <c r="AK6" s="240"/>
      <c r="AL6" s="240"/>
    </row>
    <row r="7" spans="1:38" x14ac:dyDescent="0.2">
      <c r="A7" s="108"/>
      <c r="B7" s="108"/>
      <c r="C7" s="109"/>
      <c r="D7" s="110"/>
      <c r="E7" s="109"/>
      <c r="F7" s="111"/>
      <c r="G7" s="112"/>
      <c r="H7" s="112"/>
      <c r="I7" s="107"/>
      <c r="J7" s="112"/>
      <c r="K7" s="108"/>
      <c r="L7" s="108"/>
      <c r="M7" s="108"/>
      <c r="N7" s="109"/>
      <c r="O7" s="111"/>
      <c r="P7" s="109"/>
      <c r="Q7" s="109"/>
      <c r="R7" s="108"/>
      <c r="S7" s="111"/>
      <c r="T7" s="108"/>
      <c r="U7" s="108"/>
      <c r="V7" s="108"/>
      <c r="W7" s="108"/>
      <c r="X7" s="113"/>
      <c r="Y7" s="113"/>
      <c r="Z7" s="113"/>
      <c r="AA7" s="114"/>
      <c r="AB7" s="108"/>
      <c r="AC7" s="109"/>
      <c r="AD7" s="109"/>
      <c r="AE7" s="109"/>
      <c r="AF7" s="115"/>
      <c r="AG7" s="116"/>
      <c r="AH7" s="112"/>
    </row>
    <row r="8" spans="1:38" x14ac:dyDescent="0.2">
      <c r="C8" s="107"/>
      <c r="D8" s="107"/>
      <c r="E8" s="107"/>
      <c r="F8" s="107"/>
      <c r="G8" s="107"/>
      <c r="H8" s="107"/>
      <c r="I8" s="107"/>
      <c r="J8" s="107"/>
      <c r="N8" s="107"/>
      <c r="O8" s="107"/>
      <c r="P8" s="107"/>
      <c r="Q8" s="107"/>
      <c r="S8" s="107"/>
      <c r="AC8" s="107"/>
      <c r="AD8" s="107"/>
      <c r="AE8" s="107"/>
      <c r="AG8" s="118"/>
      <c r="AH8" s="118"/>
    </row>
    <row r="9" spans="1:38" x14ac:dyDescent="0.2">
      <c r="C9" s="107"/>
      <c r="D9" s="107"/>
      <c r="E9" s="107"/>
      <c r="F9" s="107"/>
      <c r="G9" s="107"/>
      <c r="H9" s="107"/>
      <c r="I9" s="107"/>
      <c r="J9" s="107"/>
      <c r="N9" s="107"/>
      <c r="O9" s="107"/>
      <c r="P9" s="107"/>
      <c r="Q9" s="107"/>
      <c r="S9" s="107"/>
      <c r="AC9" s="107"/>
      <c r="AD9" s="107"/>
      <c r="AE9" s="107"/>
      <c r="AF9" s="107"/>
      <c r="AG9" s="107"/>
      <c r="AH9" s="118"/>
    </row>
    <row r="10" spans="1:38" x14ac:dyDescent="0.2">
      <c r="C10" s="107"/>
      <c r="D10" s="107"/>
      <c r="E10" s="107"/>
      <c r="F10" s="107"/>
      <c r="G10" s="107"/>
      <c r="H10" s="107"/>
      <c r="I10" s="107"/>
      <c r="J10" s="107"/>
      <c r="N10" s="107"/>
      <c r="O10" s="107"/>
      <c r="P10" s="107"/>
      <c r="Q10" s="107"/>
      <c r="S10" s="107"/>
      <c r="AC10" s="107"/>
      <c r="AD10" s="107"/>
      <c r="AE10" s="107"/>
      <c r="AF10" s="107"/>
      <c r="AG10" s="107"/>
      <c r="AH10" s="118"/>
    </row>
    <row r="11" spans="1:38" x14ac:dyDescent="0.2">
      <c r="C11" s="107"/>
      <c r="D11" s="107"/>
      <c r="E11" s="107"/>
      <c r="F11" s="107"/>
      <c r="G11" s="107"/>
      <c r="H11" s="107"/>
      <c r="I11" s="107"/>
      <c r="J11" s="107"/>
      <c r="N11" s="107"/>
      <c r="O11" s="107"/>
      <c r="P11" s="107"/>
      <c r="Q11" s="107"/>
      <c r="S11" s="107"/>
      <c r="AC11" s="107"/>
      <c r="AD11" s="107"/>
      <c r="AE11" s="107"/>
      <c r="AF11" s="107"/>
      <c r="AG11" s="107"/>
      <c r="AH11" s="118"/>
    </row>
    <row r="12" spans="1:38" x14ac:dyDescent="0.2">
      <c r="C12" s="107"/>
      <c r="D12" s="107"/>
      <c r="E12" s="107"/>
      <c r="F12" s="107"/>
      <c r="G12" s="107"/>
      <c r="H12" s="107"/>
      <c r="I12" s="107"/>
      <c r="J12" s="107"/>
      <c r="N12" s="107"/>
      <c r="O12" s="107"/>
      <c r="P12" s="107"/>
      <c r="Q12" s="107"/>
      <c r="S12" s="107"/>
      <c r="AC12" s="107"/>
      <c r="AD12" s="107"/>
      <c r="AE12" s="107"/>
      <c r="AF12" s="107"/>
      <c r="AG12" s="107"/>
      <c r="AH12" s="118"/>
    </row>
    <row r="13" spans="1:38" x14ac:dyDescent="0.2">
      <c r="C13" s="107"/>
      <c r="D13" s="107"/>
      <c r="E13" s="107"/>
      <c r="F13" s="107"/>
      <c r="G13" s="107"/>
      <c r="H13" s="107"/>
      <c r="I13" s="107"/>
      <c r="J13" s="107"/>
      <c r="N13" s="107"/>
      <c r="O13" s="107"/>
      <c r="P13" s="107"/>
      <c r="Q13" s="107"/>
      <c r="S13" s="107"/>
      <c r="AC13" s="107"/>
      <c r="AD13" s="107"/>
      <c r="AE13" s="107"/>
      <c r="AF13" s="107"/>
      <c r="AG13" s="107"/>
      <c r="AH13" s="118"/>
    </row>
    <row r="14" spans="1:38" x14ac:dyDescent="0.2">
      <c r="C14" s="107"/>
      <c r="D14" s="107"/>
      <c r="E14" s="107"/>
      <c r="F14" s="107"/>
      <c r="G14" s="107"/>
      <c r="H14" s="107"/>
      <c r="I14" s="107"/>
      <c r="J14" s="107"/>
      <c r="N14" s="107"/>
      <c r="O14" s="107"/>
      <c r="P14" s="107"/>
      <c r="Q14" s="107"/>
      <c r="S14" s="107"/>
      <c r="AC14" s="107"/>
      <c r="AD14" s="107"/>
      <c r="AE14" s="107"/>
      <c r="AF14" s="107"/>
      <c r="AG14" s="107"/>
      <c r="AH14" s="118"/>
    </row>
  </sheetData>
  <mergeCells count="13">
    <mergeCell ref="A1:AI1"/>
    <mergeCell ref="A3:AI3"/>
    <mergeCell ref="AD4:AI4"/>
    <mergeCell ref="A5:C5"/>
    <mergeCell ref="D5:K5"/>
    <mergeCell ref="L5:N5"/>
    <mergeCell ref="O5:Q5"/>
    <mergeCell ref="R5:S5"/>
    <mergeCell ref="AJ6:AL6"/>
    <mergeCell ref="T5:W5"/>
    <mergeCell ref="X5:Z5"/>
    <mergeCell ref="AB5:AC5"/>
    <mergeCell ref="AD5:AI5"/>
  </mergeCells>
  <dataValidations count="1">
    <dataValidation type="list" allowBlank="1" showInputMessage="1" showErrorMessage="1" sqref="AI7 I7" xr:uid="{CDE8F8C1-069B-4A45-BC4C-47962AA3A8B9}">
      <formula1>"SI,NO"</formula1>
    </dataValidation>
  </dataValidations>
  <pageMargins left="0.23622047244094491" right="0.23622047244094491" top="0.74803149606299213" bottom="0.74803149606299213" header="0.31496062992125984" footer="0.31496062992125984"/>
  <pageSetup paperSize="9" scale="4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C020B-BA9D-48F6-A2B3-CBF374910036}">
  <dimension ref="A1:P9"/>
  <sheetViews>
    <sheetView showGridLines="0" zoomScaleNormal="100" workbookViewId="0">
      <selection sqref="A1:O1"/>
    </sheetView>
  </sheetViews>
  <sheetFormatPr defaultRowHeight="12.75" x14ac:dyDescent="0.2"/>
  <cols>
    <col min="1" max="1" width="8.7109375" style="3" customWidth="1"/>
    <col min="2" max="2" width="12.28515625" style="3" customWidth="1"/>
    <col min="3" max="3" width="22.7109375" style="4" customWidth="1"/>
    <col min="4" max="4" width="30.7109375" style="5" customWidth="1"/>
    <col min="5" max="5" width="22.7109375" hidden="1" customWidth="1"/>
    <col min="6" max="6" width="29.5703125" hidden="1" customWidth="1"/>
    <col min="7" max="7" width="15.85546875" style="3" customWidth="1"/>
    <col min="8" max="8" width="20.7109375" style="3" hidden="1" customWidth="1"/>
    <col min="9" max="9" width="20.7109375" style="5" hidden="1" customWidth="1"/>
    <col min="10" max="10" width="13.7109375" style="1" customWidth="1"/>
    <col min="11" max="12" width="14.7109375" style="85" customWidth="1"/>
    <col min="13" max="13" width="14.7109375" style="124" customWidth="1"/>
    <col min="14" max="14" width="14.7109375" style="1" customWidth="1"/>
    <col min="15" max="15" width="16" style="136" customWidth="1"/>
    <col min="16" max="16" width="18.140625" hidden="1" customWidth="1"/>
  </cols>
  <sheetData>
    <row r="1" spans="1:15" ht="23.1" customHeight="1" x14ac:dyDescent="0.35">
      <c r="A1" s="213"/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3"/>
    </row>
    <row r="2" spans="1:15" ht="23.1" customHeight="1" x14ac:dyDescent="0.35">
      <c r="A2" s="65"/>
      <c r="B2" s="66"/>
      <c r="C2" s="66"/>
      <c r="D2" s="66"/>
      <c r="E2" s="66"/>
      <c r="F2" s="66"/>
      <c r="G2" s="66"/>
      <c r="H2" s="66"/>
      <c r="I2" s="66"/>
      <c r="J2" s="66"/>
      <c r="K2" s="86"/>
      <c r="L2" s="86"/>
      <c r="M2" s="125"/>
      <c r="N2" s="122"/>
      <c r="O2" s="132"/>
    </row>
    <row r="3" spans="1:15" ht="23.1" customHeight="1" x14ac:dyDescent="0.2">
      <c r="A3" s="216" t="s">
        <v>56</v>
      </c>
      <c r="B3" s="217"/>
      <c r="C3" s="217"/>
      <c r="D3" s="217"/>
      <c r="E3" s="217"/>
      <c r="F3" s="217"/>
      <c r="G3" s="217"/>
      <c r="H3" s="217"/>
      <c r="I3" s="217"/>
      <c r="J3" s="217"/>
      <c r="K3" s="232"/>
      <c r="L3" s="232"/>
      <c r="M3" s="232"/>
      <c r="N3" s="232"/>
      <c r="O3" s="233"/>
    </row>
    <row r="4" spans="1:15" ht="23.1" customHeight="1" x14ac:dyDescent="0.2">
      <c r="A4" s="216"/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3"/>
    </row>
    <row r="5" spans="1:15" s="62" customFormat="1" ht="23.1" customHeight="1" x14ac:dyDescent="0.2">
      <c r="A5" s="230" t="s">
        <v>63</v>
      </c>
      <c r="B5" s="231"/>
      <c r="C5" s="231"/>
      <c r="D5" s="231"/>
      <c r="E5" s="231"/>
      <c r="F5" s="231"/>
      <c r="G5" s="231"/>
      <c r="H5" s="231"/>
      <c r="I5" s="231"/>
      <c r="J5" s="231"/>
      <c r="K5" s="250" t="s">
        <v>64</v>
      </c>
      <c r="L5" s="251"/>
      <c r="M5" s="251"/>
      <c r="N5" s="251"/>
      <c r="O5" s="252"/>
    </row>
    <row r="6" spans="1:15" ht="35.1" customHeight="1" x14ac:dyDescent="0.2">
      <c r="A6" s="64" t="s">
        <v>3</v>
      </c>
      <c r="B6" s="64" t="s">
        <v>4</v>
      </c>
      <c r="C6" s="68" t="s">
        <v>1</v>
      </c>
      <c r="D6" s="68" t="s">
        <v>5</v>
      </c>
      <c r="E6" s="69" t="s">
        <v>9</v>
      </c>
      <c r="F6" s="70" t="s">
        <v>17</v>
      </c>
      <c r="G6" s="68" t="s">
        <v>2</v>
      </c>
      <c r="H6" s="64" t="s">
        <v>6</v>
      </c>
      <c r="I6" s="68" t="s">
        <v>7</v>
      </c>
      <c r="J6" s="71" t="s">
        <v>8</v>
      </c>
      <c r="K6" s="72" t="s">
        <v>58</v>
      </c>
      <c r="L6" s="72" t="s">
        <v>59</v>
      </c>
      <c r="M6" s="126" t="s">
        <v>61</v>
      </c>
      <c r="N6" s="123" t="s">
        <v>60</v>
      </c>
      <c r="O6" s="133" t="s">
        <v>62</v>
      </c>
    </row>
    <row r="7" spans="1:15" x14ac:dyDescent="0.2">
      <c r="A7" s="75"/>
      <c r="B7" s="75"/>
      <c r="C7" s="76"/>
      <c r="D7" s="77"/>
      <c r="E7" s="78"/>
      <c r="F7" s="77"/>
      <c r="G7" s="75"/>
      <c r="H7" s="75"/>
      <c r="I7" s="77"/>
      <c r="J7" s="79"/>
      <c r="K7" s="87"/>
      <c r="L7" s="88"/>
      <c r="M7" s="89"/>
      <c r="N7" s="79"/>
      <c r="O7" s="134"/>
    </row>
    <row r="8" spans="1:15" x14ac:dyDescent="0.2">
      <c r="O8" s="135"/>
    </row>
    <row r="9" spans="1:15" x14ac:dyDescent="0.2">
      <c r="I9" s="6"/>
      <c r="J9" s="2"/>
    </row>
  </sheetData>
  <mergeCells count="5">
    <mergeCell ref="A5:J5"/>
    <mergeCell ref="A1:O1"/>
    <mergeCell ref="A3:O3"/>
    <mergeCell ref="A4:O4"/>
    <mergeCell ref="K5:O5"/>
  </mergeCells>
  <pageMargins left="0.75" right="0.75" top="1" bottom="1" header="0.5" footer="0.5"/>
  <pageSetup paperSize="9" scale="8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9BF7D-9372-4A51-84E3-728213D35091}">
  <dimension ref="A1:P27"/>
  <sheetViews>
    <sheetView showGridLines="0" zoomScaleNormal="100" workbookViewId="0">
      <selection sqref="A1:M1"/>
    </sheetView>
  </sheetViews>
  <sheetFormatPr defaultRowHeight="15" x14ac:dyDescent="0.2"/>
  <cols>
    <col min="1" max="1" width="30.7109375" style="107" customWidth="1"/>
    <col min="2" max="2" width="20.7109375" style="120" customWidth="1"/>
    <col min="3" max="3" width="14.7109375" style="121" customWidth="1"/>
    <col min="4" max="4" width="5.7109375" style="121" customWidth="1"/>
    <col min="5" max="5" width="12.5703125" style="118" customWidth="1"/>
    <col min="6" max="6" width="36.7109375" style="121" customWidth="1"/>
    <col min="7" max="7" width="14.7109375" style="107" customWidth="1"/>
    <col min="8" max="8" width="5.7109375" style="107" customWidth="1"/>
    <col min="9" max="9" width="20.7109375" style="107" customWidth="1"/>
    <col min="10" max="10" width="20.7109375" style="120" customWidth="1"/>
    <col min="11" max="11" width="5.7109375" style="119" customWidth="1"/>
    <col min="12" max="12" width="12.5703125" style="119" customWidth="1"/>
    <col min="13" max="13" width="5.7109375" style="107" customWidth="1"/>
    <col min="14" max="16384" width="9.140625" style="107"/>
  </cols>
  <sheetData>
    <row r="1" spans="1:16" s="90" customFormat="1" ht="23.1" customHeight="1" x14ac:dyDescent="0.2">
      <c r="A1" s="261"/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3"/>
    </row>
    <row r="2" spans="1:16" s="97" customFormat="1" ht="15" customHeight="1" x14ac:dyDescent="0.2">
      <c r="A2" s="91"/>
      <c r="B2" s="93"/>
      <c r="C2" s="94"/>
      <c r="D2" s="94"/>
      <c r="E2" s="139"/>
      <c r="F2" s="94"/>
      <c r="G2" s="92"/>
      <c r="H2" s="92"/>
      <c r="I2" s="92"/>
      <c r="J2" s="93"/>
      <c r="K2" s="21"/>
      <c r="L2" s="21"/>
      <c r="M2" s="186"/>
    </row>
    <row r="3" spans="1:16" s="90" customFormat="1" ht="23.1" customHeight="1" x14ac:dyDescent="0.2">
      <c r="A3" s="269" t="s">
        <v>103</v>
      </c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1"/>
    </row>
    <row r="4" spans="1:16" s="90" customFormat="1" ht="23.1" customHeight="1" x14ac:dyDescent="0.2">
      <c r="A4" s="98"/>
      <c r="B4" s="101"/>
      <c r="C4" s="178"/>
      <c r="D4" s="178"/>
      <c r="E4" s="140"/>
      <c r="F4" s="178"/>
      <c r="J4" s="177"/>
      <c r="K4" s="164"/>
      <c r="L4" s="164"/>
      <c r="M4" s="163"/>
    </row>
    <row r="5" spans="1:16" s="90" customFormat="1" ht="32.25" customHeight="1" x14ac:dyDescent="0.2">
      <c r="A5" s="264" t="s">
        <v>102</v>
      </c>
      <c r="B5" s="265"/>
      <c r="C5" s="185" t="s">
        <v>101</v>
      </c>
      <c r="D5" s="184"/>
      <c r="E5" s="183" t="str">
        <f>IF(OR(L13="SI",L15="SI"),"SI","NO")</f>
        <v>SI</v>
      </c>
      <c r="F5" s="160"/>
      <c r="G5" s="160"/>
      <c r="H5" s="160"/>
      <c r="I5" s="160"/>
      <c r="J5" s="160"/>
      <c r="K5" s="160"/>
      <c r="L5" s="160"/>
      <c r="M5" s="158"/>
      <c r="N5" s="273" t="s">
        <v>100</v>
      </c>
      <c r="O5" s="274"/>
    </row>
    <row r="6" spans="1:16" s="90" customFormat="1" ht="23.1" customHeight="1" x14ac:dyDescent="0.2">
      <c r="A6" s="98"/>
      <c r="B6" s="101"/>
      <c r="C6" s="102"/>
      <c r="D6" s="178"/>
      <c r="E6" s="182"/>
      <c r="F6" s="178"/>
      <c r="J6" s="177"/>
      <c r="K6" s="164"/>
      <c r="L6" s="164"/>
      <c r="M6" s="163"/>
    </row>
    <row r="7" spans="1:16" s="90" customFormat="1" ht="23.1" customHeight="1" x14ac:dyDescent="0.2">
      <c r="A7" s="254" t="s">
        <v>99</v>
      </c>
      <c r="B7" s="258"/>
      <c r="C7" s="162">
        <f>Debiti!G6</f>
        <v>8</v>
      </c>
      <c r="D7" s="160"/>
      <c r="E7" s="278" t="s">
        <v>113</v>
      </c>
      <c r="F7" s="279"/>
      <c r="G7" s="279"/>
      <c r="H7" s="97"/>
      <c r="I7" s="181"/>
      <c r="J7" s="180"/>
      <c r="K7" s="97"/>
      <c r="L7" s="171"/>
      <c r="M7" s="179"/>
      <c r="N7" s="273" t="s">
        <v>98</v>
      </c>
      <c r="O7" s="274"/>
      <c r="P7" s="274"/>
    </row>
    <row r="8" spans="1:16" s="90" customFormat="1" ht="23.1" customHeight="1" x14ac:dyDescent="0.2">
      <c r="A8" s="98"/>
      <c r="B8" s="101"/>
      <c r="C8" s="102"/>
      <c r="D8" s="178"/>
      <c r="E8" s="140"/>
      <c r="F8" s="102"/>
      <c r="G8" s="99"/>
      <c r="J8" s="177"/>
      <c r="K8" s="164"/>
      <c r="L8" s="164"/>
      <c r="M8" s="163"/>
    </row>
    <row r="9" spans="1:16" s="90" customFormat="1" ht="23.1" customHeight="1" x14ac:dyDescent="0.2">
      <c r="A9" s="266" t="s">
        <v>97</v>
      </c>
      <c r="B9" s="272"/>
      <c r="C9" s="172">
        <f>ElencoFatture!O6</f>
        <v>0</v>
      </c>
      <c r="D9" s="173"/>
      <c r="E9" s="266" t="s">
        <v>91</v>
      </c>
      <c r="F9" s="267" t="s">
        <v>96</v>
      </c>
      <c r="G9" s="176">
        <f>C9/100*5</f>
        <v>0</v>
      </c>
      <c r="J9" s="160"/>
      <c r="L9" s="160"/>
      <c r="M9" s="158"/>
    </row>
    <row r="10" spans="1:16" s="90" customFormat="1" ht="23.1" customHeight="1" x14ac:dyDescent="0.2">
      <c r="A10" s="266" t="s">
        <v>95</v>
      </c>
      <c r="B10" s="267"/>
      <c r="C10" s="172">
        <f>ElencoFatture!O7</f>
        <v>0</v>
      </c>
      <c r="D10" s="173"/>
      <c r="E10" s="175"/>
      <c r="F10" s="175"/>
      <c r="G10" s="174"/>
      <c r="H10" s="160"/>
      <c r="I10" s="160"/>
      <c r="J10" s="160"/>
      <c r="K10" s="160"/>
      <c r="L10" s="160"/>
      <c r="M10" s="158"/>
    </row>
    <row r="11" spans="1:16" s="90" customFormat="1" ht="23.1" customHeight="1" x14ac:dyDescent="0.2">
      <c r="A11" s="266" t="s">
        <v>94</v>
      </c>
      <c r="B11" s="268"/>
      <c r="C11" s="172">
        <f>ElencoFatture!O8</f>
        <v>0</v>
      </c>
      <c r="D11" s="173"/>
      <c r="E11" s="266" t="s">
        <v>91</v>
      </c>
      <c r="F11" s="272"/>
      <c r="G11" s="172">
        <f>C11/100*5</f>
        <v>0</v>
      </c>
      <c r="H11" s="160"/>
      <c r="I11" s="277"/>
      <c r="J11" s="277"/>
      <c r="K11" s="97"/>
      <c r="L11" s="171"/>
      <c r="M11" s="158"/>
      <c r="N11" s="273" t="s">
        <v>93</v>
      </c>
      <c r="O11" s="274"/>
      <c r="P11" s="274"/>
    </row>
    <row r="12" spans="1:16" s="90" customFormat="1" ht="23.1" customHeight="1" x14ac:dyDescent="0.2">
      <c r="A12" s="169"/>
      <c r="B12" s="168"/>
      <c r="C12" s="166"/>
      <c r="D12" s="130"/>
      <c r="E12" s="167"/>
      <c r="F12" s="166"/>
      <c r="G12" s="165"/>
      <c r="I12" s="99"/>
      <c r="J12" s="101"/>
      <c r="K12" s="164"/>
      <c r="L12" s="100"/>
      <c r="M12" s="163"/>
    </row>
    <row r="13" spans="1:16" s="90" customFormat="1" ht="23.1" customHeight="1" x14ac:dyDescent="0.2">
      <c r="A13" s="254" t="s">
        <v>92</v>
      </c>
      <c r="B13" s="255"/>
      <c r="C13" s="162">
        <f>C11</f>
        <v>0</v>
      </c>
      <c r="D13" s="170"/>
      <c r="E13" s="254" t="s">
        <v>91</v>
      </c>
      <c r="F13" s="255"/>
      <c r="G13" s="161">
        <f>C13/100*5</f>
        <v>0</v>
      </c>
      <c r="H13" s="160"/>
      <c r="I13" s="259" t="s">
        <v>90</v>
      </c>
      <c r="J13" s="260"/>
      <c r="L13" s="159" t="str">
        <f>IF(ROUND(C7,2)&lt;=ROUND(G13,2),"SI","NO")</f>
        <v>NO</v>
      </c>
      <c r="M13" s="158"/>
      <c r="N13" s="275" t="s">
        <v>89</v>
      </c>
      <c r="O13" s="276"/>
    </row>
    <row r="14" spans="1:16" s="90" customFormat="1" ht="23.1" customHeight="1" x14ac:dyDescent="0.2">
      <c r="A14" s="169"/>
      <c r="B14" s="168"/>
      <c r="C14" s="166"/>
      <c r="D14" s="130"/>
      <c r="E14" s="167"/>
      <c r="F14" s="166"/>
      <c r="G14" s="165"/>
      <c r="I14" s="99"/>
      <c r="J14" s="101"/>
      <c r="K14" s="164"/>
      <c r="L14" s="100"/>
      <c r="M14" s="163"/>
    </row>
    <row r="15" spans="1:16" s="90" customFormat="1" ht="23.1" customHeight="1" x14ac:dyDescent="0.2">
      <c r="A15" s="254" t="s">
        <v>88</v>
      </c>
      <c r="B15" s="258"/>
      <c r="C15" s="162">
        <v>0</v>
      </c>
      <c r="D15" s="97"/>
      <c r="E15" s="254" t="s">
        <v>87</v>
      </c>
      <c r="F15" s="255"/>
      <c r="G15" s="161">
        <f>IF(OR(C15=0, C15="0,00"),0,C7/C15)</f>
        <v>0</v>
      </c>
      <c r="H15" s="160"/>
      <c r="I15" s="259" t="s">
        <v>86</v>
      </c>
      <c r="J15" s="260"/>
      <c r="L15" s="159" t="str">
        <f>IF(G15&lt;=0.9,"SI","NO")</f>
        <v>SI</v>
      </c>
      <c r="M15" s="158"/>
      <c r="N15" s="275" t="s">
        <v>85</v>
      </c>
      <c r="O15" s="276"/>
    </row>
    <row r="16" spans="1:16" s="90" customFormat="1" ht="23.1" customHeight="1" x14ac:dyDescent="0.2">
      <c r="A16" s="98"/>
      <c r="B16" s="101"/>
      <c r="C16" s="102"/>
      <c r="D16" s="102"/>
      <c r="E16" s="140"/>
      <c r="F16" s="102"/>
      <c r="G16" s="99"/>
      <c r="H16" s="99"/>
      <c r="I16" s="99"/>
      <c r="J16" s="101"/>
      <c r="K16" s="100"/>
      <c r="L16" s="100"/>
      <c r="M16" s="157"/>
    </row>
    <row r="17" spans="1:13" x14ac:dyDescent="0.2">
      <c r="B17" s="107"/>
      <c r="C17" s="107"/>
      <c r="D17" s="107"/>
      <c r="E17" s="107"/>
      <c r="F17" s="107"/>
      <c r="J17" s="107"/>
      <c r="K17" s="107"/>
      <c r="L17" s="107"/>
    </row>
    <row r="18" spans="1:13" x14ac:dyDescent="0.2">
      <c r="A18" s="256" t="s">
        <v>84</v>
      </c>
      <c r="B18" s="256"/>
      <c r="C18" s="256"/>
      <c r="D18" s="256"/>
      <c r="E18" s="256"/>
      <c r="F18" s="256"/>
      <c r="G18" s="256"/>
      <c r="H18" s="256"/>
      <c r="I18" s="256"/>
      <c r="J18" s="256"/>
      <c r="K18" s="256"/>
      <c r="L18" s="256"/>
      <c r="M18" s="256"/>
    </row>
    <row r="19" spans="1:13" x14ac:dyDescent="0.2">
      <c r="A19" s="257" t="s">
        <v>83</v>
      </c>
      <c r="B19" s="257"/>
      <c r="C19" s="257"/>
      <c r="D19" s="257"/>
      <c r="E19" s="257"/>
      <c r="F19" s="257"/>
      <c r="G19" s="257"/>
      <c r="H19" s="257"/>
      <c r="I19" s="257"/>
      <c r="J19" s="257"/>
      <c r="K19" s="257"/>
      <c r="L19" s="257"/>
      <c r="M19" s="257"/>
    </row>
    <row r="20" spans="1:13" x14ac:dyDescent="0.2">
      <c r="A20" s="253" t="s">
        <v>82</v>
      </c>
      <c r="B20" s="253"/>
      <c r="C20" s="253"/>
      <c r="D20" s="253"/>
      <c r="E20" s="253"/>
      <c r="F20" s="253"/>
      <c r="G20" s="253"/>
      <c r="H20" s="253"/>
      <c r="I20" s="253"/>
      <c r="J20" s="253"/>
      <c r="K20" s="253"/>
      <c r="L20" s="253"/>
      <c r="M20" s="253"/>
    </row>
    <row r="21" spans="1:13" x14ac:dyDescent="0.2">
      <c r="A21" s="156" t="s">
        <v>81</v>
      </c>
      <c r="B21" s="156"/>
      <c r="C21" s="156"/>
      <c r="D21" s="156"/>
      <c r="E21" s="156"/>
      <c r="F21" s="156"/>
      <c r="G21" s="156"/>
      <c r="H21" s="156"/>
      <c r="I21" s="156"/>
      <c r="J21" s="156"/>
      <c r="K21" s="156"/>
      <c r="L21" s="156"/>
      <c r="M21" s="156"/>
    </row>
    <row r="22" spans="1:13" x14ac:dyDescent="0.2">
      <c r="A22" s="253" t="s">
        <v>80</v>
      </c>
      <c r="B22" s="253"/>
      <c r="C22" s="253"/>
      <c r="D22" s="253"/>
      <c r="E22" s="253"/>
      <c r="F22" s="253"/>
      <c r="G22" s="253"/>
      <c r="H22" s="253"/>
      <c r="I22" s="253"/>
      <c r="J22" s="253"/>
      <c r="K22" s="253"/>
      <c r="L22" s="253"/>
      <c r="M22" s="253"/>
    </row>
    <row r="23" spans="1:13" x14ac:dyDescent="0.2">
      <c r="A23" s="253" t="s">
        <v>79</v>
      </c>
      <c r="B23" s="253"/>
      <c r="C23" s="253"/>
      <c r="D23" s="253"/>
      <c r="E23" s="253"/>
      <c r="F23" s="253"/>
      <c r="G23" s="253"/>
      <c r="H23" s="253"/>
      <c r="I23" s="253"/>
      <c r="J23" s="253"/>
      <c r="K23" s="253"/>
      <c r="L23" s="253"/>
      <c r="M23" s="253"/>
    </row>
    <row r="24" spans="1:13" x14ac:dyDescent="0.2">
      <c r="A24" s="253" t="s">
        <v>78</v>
      </c>
      <c r="B24" s="253"/>
      <c r="C24" s="253"/>
      <c r="D24" s="253"/>
      <c r="E24" s="253"/>
      <c r="F24" s="253"/>
      <c r="G24" s="253"/>
      <c r="H24" s="253"/>
      <c r="I24" s="253"/>
      <c r="J24" s="253"/>
      <c r="K24" s="253"/>
      <c r="L24" s="253"/>
      <c r="M24" s="253"/>
    </row>
    <row r="25" spans="1:13" x14ac:dyDescent="0.2">
      <c r="A25" s="253" t="s">
        <v>77</v>
      </c>
      <c r="B25" s="253"/>
      <c r="C25" s="253"/>
      <c r="D25" s="253"/>
      <c r="E25" s="253"/>
      <c r="F25" s="253"/>
      <c r="G25" s="253"/>
      <c r="H25" s="253"/>
      <c r="I25" s="253"/>
      <c r="J25" s="253"/>
      <c r="K25" s="253"/>
      <c r="L25" s="253"/>
      <c r="M25" s="253"/>
    </row>
    <row r="26" spans="1:13" x14ac:dyDescent="0.2">
      <c r="A26" s="155" t="s">
        <v>76</v>
      </c>
      <c r="B26" s="152"/>
      <c r="C26" s="154"/>
      <c r="D26" s="154"/>
      <c r="E26" s="154"/>
      <c r="F26" s="154"/>
      <c r="G26" s="152"/>
      <c r="H26" s="152"/>
      <c r="I26" s="152"/>
      <c r="J26" s="152"/>
      <c r="K26" s="153"/>
      <c r="L26" s="153"/>
      <c r="M26" s="152"/>
    </row>
    <row r="27" spans="1:13" x14ac:dyDescent="0.2">
      <c r="A27" s="151" t="s">
        <v>75</v>
      </c>
    </row>
  </sheetData>
  <sheetProtection password="D3C7" sheet="1"/>
  <mergeCells count="29">
    <mergeCell ref="N5:O5"/>
    <mergeCell ref="N13:O13"/>
    <mergeCell ref="N15:O15"/>
    <mergeCell ref="E15:F15"/>
    <mergeCell ref="I15:J15"/>
    <mergeCell ref="I11:J11"/>
    <mergeCell ref="E13:F13"/>
    <mergeCell ref="E7:G7"/>
    <mergeCell ref="N7:P7"/>
    <mergeCell ref="N11:P11"/>
    <mergeCell ref="A1:M1"/>
    <mergeCell ref="A5:B5"/>
    <mergeCell ref="E9:F9"/>
    <mergeCell ref="A10:B10"/>
    <mergeCell ref="A11:B11"/>
    <mergeCell ref="A3:M3"/>
    <mergeCell ref="A9:B9"/>
    <mergeCell ref="E11:F11"/>
    <mergeCell ref="A7:B7"/>
    <mergeCell ref="A25:M25"/>
    <mergeCell ref="A23:M23"/>
    <mergeCell ref="A13:B13"/>
    <mergeCell ref="A18:M18"/>
    <mergeCell ref="A19:M19"/>
    <mergeCell ref="A20:M20"/>
    <mergeCell ref="A22:M22"/>
    <mergeCell ref="A24:M24"/>
    <mergeCell ref="A15:B15"/>
    <mergeCell ref="I13:J13"/>
  </mergeCells>
  <conditionalFormatting sqref="L15 L11 E5">
    <cfRule type="containsText" dxfId="5" priority="5" stopIfTrue="1" operator="containsText" text="SI">
      <formula>NOT(ISERROR(SEARCH("SI",E5)))</formula>
    </cfRule>
    <cfRule type="containsText" dxfId="4" priority="6" stopIfTrue="1" operator="containsText" text="NO">
      <formula>NOT(ISERROR(SEARCH("NO",E5)))</formula>
    </cfRule>
  </conditionalFormatting>
  <conditionalFormatting sqref="L7">
    <cfRule type="containsText" dxfId="3" priority="3" stopIfTrue="1" operator="containsText" text="SI">
      <formula>NOT(ISERROR(SEARCH("SI",L7)))</formula>
    </cfRule>
    <cfRule type="containsText" dxfId="2" priority="4" stopIfTrue="1" operator="containsText" text="NO">
      <formula>NOT(ISERROR(SEARCH("NO",L7)))</formula>
    </cfRule>
  </conditionalFormatting>
  <conditionalFormatting sqref="L13">
    <cfRule type="containsText" dxfId="1" priority="1" stopIfTrue="1" operator="containsText" text="SI">
      <formula>NOT(ISERROR(SEARCH("SI",L13)))</formula>
    </cfRule>
    <cfRule type="containsText" dxfId="0" priority="2" stopIfTrue="1" operator="containsText" text="NO">
      <formula>NOT(ISERROR(SEARCH("NO",L13)))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4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CF1A7-4505-4608-AC2A-5F26B8D84951}">
  <dimension ref="A1:AD42"/>
  <sheetViews>
    <sheetView showGridLines="0" tabSelected="1" zoomScaleNormal="100" workbookViewId="0">
      <selection sqref="A1:AC1"/>
    </sheetView>
  </sheetViews>
  <sheetFormatPr defaultRowHeight="15" x14ac:dyDescent="0.2"/>
  <cols>
    <col min="1" max="1" width="5.7109375" style="107" bestFit="1" customWidth="1"/>
    <col min="2" max="2" width="6.28515625" style="107" bestFit="1" customWidth="1"/>
    <col min="3" max="3" width="10.7109375" style="119" bestFit="1" customWidth="1"/>
    <col min="4" max="4" width="18.140625" style="120" customWidth="1"/>
    <col min="5" max="5" width="10.7109375" style="119" bestFit="1" customWidth="1"/>
    <col min="6" max="6" width="15.7109375" style="120" customWidth="1"/>
    <col min="7" max="8" width="12.140625" style="121" customWidth="1"/>
    <col min="9" max="9" width="8" style="118" customWidth="1"/>
    <col min="10" max="10" width="12.140625" style="121" customWidth="1"/>
    <col min="11" max="12" width="14.85546875" style="107" customWidth="1"/>
    <col min="13" max="13" width="5.7109375" style="107" bestFit="1" customWidth="1"/>
    <col min="14" max="14" width="8.28515625" style="107" bestFit="1" customWidth="1"/>
    <col min="15" max="15" width="10.7109375" style="119" bestFit="1" customWidth="1"/>
    <col min="16" max="16" width="25.5703125" style="120" customWidth="1"/>
    <col min="17" max="17" width="16.7109375" style="119" customWidth="1"/>
    <col min="18" max="18" width="19.28515625" style="119" customWidth="1"/>
    <col min="19" max="19" width="7" style="107" hidden="1" customWidth="1"/>
    <col min="20" max="20" width="22.28515625" style="120" hidden="1" customWidth="1"/>
    <col min="21" max="24" width="0" style="107" hidden="1" customWidth="1"/>
    <col min="25" max="25" width="5.7109375" style="107" hidden="1" customWidth="1"/>
    <col min="26" max="26" width="8.28515625" style="107" hidden="1" customWidth="1"/>
    <col min="27" max="27" width="3.28515625" style="107" hidden="1" customWidth="1"/>
    <col min="28" max="28" width="13.7109375" style="107" customWidth="1"/>
    <col min="29" max="29" width="14" style="119" customWidth="1"/>
    <col min="30" max="30" width="0" style="107" hidden="1" customWidth="1"/>
    <col min="31" max="16384" width="9.140625" style="107"/>
  </cols>
  <sheetData>
    <row r="1" spans="1:30" s="90" customFormat="1" ht="23.1" customHeight="1" x14ac:dyDescent="0.2">
      <c r="A1" s="243" t="s">
        <v>115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44"/>
    </row>
    <row r="2" spans="1:30" s="97" customFormat="1" ht="15" customHeight="1" x14ac:dyDescent="0.2">
      <c r="A2" s="91"/>
      <c r="B2" s="92"/>
      <c r="C2" s="21"/>
      <c r="D2" s="93"/>
      <c r="E2" s="21"/>
      <c r="F2" s="93"/>
      <c r="G2" s="94"/>
      <c r="H2" s="94"/>
      <c r="I2" s="139"/>
      <c r="J2" s="94"/>
      <c r="K2" s="92"/>
      <c r="L2" s="92"/>
      <c r="M2" s="92"/>
      <c r="N2" s="92"/>
      <c r="O2" s="21"/>
      <c r="P2" s="93"/>
      <c r="Q2" s="21"/>
      <c r="R2" s="21"/>
      <c r="S2" s="92"/>
      <c r="T2" s="93"/>
      <c r="U2" s="92"/>
      <c r="V2" s="92"/>
      <c r="W2" s="92"/>
      <c r="X2" s="92"/>
      <c r="Y2" s="92"/>
      <c r="Z2" s="92"/>
      <c r="AA2" s="92"/>
      <c r="AB2" s="92"/>
      <c r="AC2" s="21"/>
    </row>
    <row r="3" spans="1:30" s="90" customFormat="1" ht="23.1" customHeight="1" x14ac:dyDescent="0.2">
      <c r="A3" s="269" t="s">
        <v>72</v>
      </c>
      <c r="B3" s="282"/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282"/>
      <c r="R3" s="282"/>
      <c r="S3" s="282"/>
      <c r="T3" s="282"/>
      <c r="U3" s="282"/>
      <c r="V3" s="282"/>
      <c r="W3" s="282"/>
      <c r="X3" s="282"/>
      <c r="Y3" s="282"/>
      <c r="Z3" s="282"/>
      <c r="AA3" s="282"/>
      <c r="AB3" s="282"/>
      <c r="AC3" s="283"/>
    </row>
    <row r="4" spans="1:30" s="90" customFormat="1" ht="23.1" customHeight="1" x14ac:dyDescent="0.2">
      <c r="A4" s="98"/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38"/>
    </row>
    <row r="5" spans="1:30" s="90" customFormat="1" ht="23.1" customHeight="1" x14ac:dyDescent="0.2">
      <c r="A5" s="264" t="s">
        <v>73</v>
      </c>
      <c r="B5" s="280"/>
      <c r="C5" s="280"/>
      <c r="D5" s="280"/>
      <c r="E5" s="280"/>
      <c r="F5" s="281"/>
      <c r="G5" s="210">
        <f>(G35)</f>
        <v>6070.54</v>
      </c>
      <c r="H5" s="137"/>
      <c r="I5" s="137"/>
      <c r="J5" s="137"/>
      <c r="K5" s="137"/>
      <c r="L5" s="137"/>
      <c r="M5" s="137"/>
      <c r="N5" s="137"/>
      <c r="O5" s="13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38"/>
    </row>
    <row r="6" spans="1:30" s="90" customFormat="1" ht="23.1" customHeight="1" x14ac:dyDescent="0.2">
      <c r="A6" s="264" t="s">
        <v>74</v>
      </c>
      <c r="B6" s="280"/>
      <c r="C6" s="280"/>
      <c r="D6" s="280"/>
      <c r="E6" s="280"/>
      <c r="F6" s="280"/>
      <c r="G6" s="212">
        <f>(AD35)</f>
        <v>8</v>
      </c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7"/>
      <c r="AA6" s="147"/>
      <c r="AB6" s="147"/>
      <c r="AC6" s="138"/>
    </row>
    <row r="7" spans="1:30" s="90" customFormat="1" ht="23.1" customHeight="1" x14ac:dyDescent="0.2">
      <c r="A7" s="98"/>
      <c r="B7" s="99"/>
      <c r="C7" s="100"/>
      <c r="D7" s="101"/>
      <c r="E7" s="100"/>
      <c r="F7" s="101"/>
      <c r="G7" s="102"/>
      <c r="H7" s="102"/>
      <c r="I7" s="140"/>
      <c r="J7" s="102"/>
      <c r="K7" s="99"/>
      <c r="L7" s="99"/>
      <c r="M7" s="99"/>
      <c r="N7" s="99"/>
      <c r="O7" s="100"/>
      <c r="P7" s="101"/>
      <c r="Q7" s="100"/>
      <c r="R7" s="100"/>
      <c r="S7" s="99"/>
      <c r="T7" s="101"/>
      <c r="U7" s="99"/>
      <c r="V7" s="99"/>
      <c r="W7" s="99"/>
      <c r="X7" s="99"/>
      <c r="Y7" s="99"/>
      <c r="Z7" s="99"/>
      <c r="AA7" s="99"/>
      <c r="AB7" s="99"/>
      <c r="AC7" s="146"/>
    </row>
    <row r="8" spans="1:30" s="90" customFormat="1" ht="23.1" customHeight="1" x14ac:dyDescent="0.2">
      <c r="A8" s="225" t="s">
        <v>14</v>
      </c>
      <c r="B8" s="237"/>
      <c r="C8" s="238"/>
      <c r="D8" s="225" t="s">
        <v>15</v>
      </c>
      <c r="E8" s="237"/>
      <c r="F8" s="237"/>
      <c r="G8" s="237"/>
      <c r="H8" s="237"/>
      <c r="I8" s="237"/>
      <c r="J8" s="237"/>
      <c r="K8" s="237"/>
      <c r="L8" s="238"/>
      <c r="M8" s="225" t="s">
        <v>16</v>
      </c>
      <c r="N8" s="237"/>
      <c r="O8" s="238"/>
      <c r="P8" s="225" t="s">
        <v>1</v>
      </c>
      <c r="Q8" s="237"/>
      <c r="R8" s="237"/>
      <c r="S8" s="225" t="s">
        <v>17</v>
      </c>
      <c r="T8" s="238"/>
      <c r="U8" s="225" t="s">
        <v>18</v>
      </c>
      <c r="V8" s="237"/>
      <c r="W8" s="237"/>
      <c r="X8" s="238"/>
      <c r="Y8" s="225" t="s">
        <v>19</v>
      </c>
      <c r="Z8" s="237"/>
      <c r="AA8" s="237"/>
      <c r="AB8" s="103" t="s">
        <v>47</v>
      </c>
      <c r="AC8" s="103" t="s">
        <v>71</v>
      </c>
    </row>
    <row r="9" spans="1:30" ht="36" customHeight="1" x14ac:dyDescent="0.2">
      <c r="A9" s="104" t="s">
        <v>21</v>
      </c>
      <c r="B9" s="104" t="s">
        <v>22</v>
      </c>
      <c r="C9" s="144" t="s">
        <v>25</v>
      </c>
      <c r="D9" s="104" t="s">
        <v>24</v>
      </c>
      <c r="E9" s="105" t="s">
        <v>25</v>
      </c>
      <c r="F9" s="104" t="s">
        <v>26</v>
      </c>
      <c r="G9" s="141" t="s">
        <v>66</v>
      </c>
      <c r="H9" s="106" t="s">
        <v>67</v>
      </c>
      <c r="I9" s="142" t="s">
        <v>68</v>
      </c>
      <c r="J9" s="141" t="s">
        <v>69</v>
      </c>
      <c r="K9" s="104" t="s">
        <v>28</v>
      </c>
      <c r="L9" s="104" t="s">
        <v>114</v>
      </c>
      <c r="M9" s="104" t="s">
        <v>21</v>
      </c>
      <c r="N9" s="104" t="s">
        <v>24</v>
      </c>
      <c r="O9" s="144" t="s">
        <v>25</v>
      </c>
      <c r="P9" s="104" t="s">
        <v>30</v>
      </c>
      <c r="Q9" s="105" t="s">
        <v>31</v>
      </c>
      <c r="R9" s="105" t="s">
        <v>32</v>
      </c>
      <c r="S9" s="104" t="s">
        <v>33</v>
      </c>
      <c r="T9" s="104" t="s">
        <v>26</v>
      </c>
      <c r="U9" s="104" t="s">
        <v>33</v>
      </c>
      <c r="V9" s="104" t="s">
        <v>34</v>
      </c>
      <c r="W9" s="104" t="s">
        <v>35</v>
      </c>
      <c r="X9" s="104" t="s">
        <v>36</v>
      </c>
      <c r="Y9" s="104" t="s">
        <v>21</v>
      </c>
      <c r="Z9" s="104" t="s">
        <v>24</v>
      </c>
      <c r="AA9" s="104" t="s">
        <v>37</v>
      </c>
      <c r="AB9" s="104" t="s">
        <v>25</v>
      </c>
      <c r="AC9" s="145" t="s">
        <v>70</v>
      </c>
    </row>
    <row r="10" spans="1:30" x14ac:dyDescent="0.2">
      <c r="A10" s="108"/>
      <c r="B10" s="108"/>
      <c r="C10" s="109"/>
      <c r="D10" s="110"/>
      <c r="E10" s="109"/>
      <c r="F10" s="111"/>
      <c r="G10" s="112"/>
      <c r="H10" s="112"/>
      <c r="I10" s="143"/>
      <c r="J10" s="112"/>
      <c r="K10" s="108"/>
      <c r="L10" s="108"/>
      <c r="M10" s="108"/>
      <c r="N10" s="108"/>
      <c r="O10" s="109"/>
      <c r="P10" s="111"/>
      <c r="Q10" s="109"/>
      <c r="R10" s="109"/>
      <c r="S10" s="108"/>
      <c r="T10" s="111"/>
      <c r="U10" s="108"/>
      <c r="V10" s="108"/>
      <c r="W10" s="108"/>
      <c r="X10" s="108"/>
      <c r="Y10" s="113"/>
      <c r="Z10" s="113"/>
      <c r="AA10" s="113"/>
      <c r="AB10" s="114"/>
      <c r="AC10" s="109"/>
    </row>
    <row r="11" spans="1:30" x14ac:dyDescent="0.2">
      <c r="A11" s="205">
        <v>2024</v>
      </c>
      <c r="B11" s="205">
        <v>283</v>
      </c>
      <c r="C11" s="205" t="s">
        <v>116</v>
      </c>
      <c r="D11" s="206" t="s">
        <v>117</v>
      </c>
      <c r="E11" s="206" t="s">
        <v>118</v>
      </c>
      <c r="F11" s="206" t="s">
        <v>119</v>
      </c>
      <c r="G11" s="207">
        <v>13.37</v>
      </c>
      <c r="H11" s="207">
        <v>2.41</v>
      </c>
      <c r="I11" s="205" t="s">
        <v>120</v>
      </c>
      <c r="J11" s="207">
        <f t="shared" ref="J11:J33" si="0">IF(I11="SI",G11-H11,G11)</f>
        <v>10.959999999999999</v>
      </c>
      <c r="K11" s="205" t="s">
        <v>121</v>
      </c>
      <c r="L11" s="205" t="s">
        <v>122</v>
      </c>
      <c r="M11" s="205" t="s">
        <v>123</v>
      </c>
      <c r="N11" s="205" t="s">
        <v>124</v>
      </c>
      <c r="O11" s="205" t="s">
        <v>125</v>
      </c>
      <c r="P11" s="206" t="s">
        <v>126</v>
      </c>
      <c r="Q11" s="205" t="s">
        <v>127</v>
      </c>
      <c r="R11" s="205"/>
      <c r="S11" s="205" t="s">
        <v>128</v>
      </c>
      <c r="T11" s="205" t="s">
        <v>129</v>
      </c>
      <c r="U11" s="107" t="s">
        <v>130</v>
      </c>
      <c r="V11" s="107">
        <v>470</v>
      </c>
      <c r="W11" s="107">
        <v>209</v>
      </c>
      <c r="X11" s="107">
        <v>1</v>
      </c>
      <c r="Y11" s="107">
        <v>2024</v>
      </c>
      <c r="Z11" s="107">
        <v>32</v>
      </c>
      <c r="AA11" s="107">
        <v>0</v>
      </c>
      <c r="AB11" s="205" t="s">
        <v>131</v>
      </c>
      <c r="AC11" s="205" t="s">
        <v>132</v>
      </c>
      <c r="AD11" s="107">
        <f t="shared" ref="AD11:AD33" si="1">IF(P11=P10,0,1)</f>
        <v>1</v>
      </c>
    </row>
    <row r="12" spans="1:30" x14ac:dyDescent="0.2">
      <c r="A12" s="205">
        <v>2024</v>
      </c>
      <c r="B12" s="205">
        <v>278</v>
      </c>
      <c r="C12" s="205" t="s">
        <v>116</v>
      </c>
      <c r="D12" s="206" t="s">
        <v>133</v>
      </c>
      <c r="E12" s="206" t="s">
        <v>134</v>
      </c>
      <c r="F12" s="206" t="s">
        <v>135</v>
      </c>
      <c r="G12" s="207">
        <v>158.72</v>
      </c>
      <c r="H12" s="207">
        <v>28.62</v>
      </c>
      <c r="I12" s="205" t="s">
        <v>120</v>
      </c>
      <c r="J12" s="207">
        <f t="shared" si="0"/>
        <v>130.1</v>
      </c>
      <c r="K12" s="205" t="s">
        <v>136</v>
      </c>
      <c r="L12" s="205" t="s">
        <v>137</v>
      </c>
      <c r="M12" s="205" t="s">
        <v>123</v>
      </c>
      <c r="N12" s="205" t="s">
        <v>138</v>
      </c>
      <c r="O12" s="205" t="s">
        <v>139</v>
      </c>
      <c r="P12" s="206" t="s">
        <v>140</v>
      </c>
      <c r="Q12" s="205" t="s">
        <v>141</v>
      </c>
      <c r="R12" s="205"/>
      <c r="S12" s="205" t="s">
        <v>142</v>
      </c>
      <c r="T12" s="205" t="s">
        <v>143</v>
      </c>
      <c r="U12" s="107" t="s">
        <v>144</v>
      </c>
      <c r="V12" s="107">
        <v>140</v>
      </c>
      <c r="W12" s="107">
        <v>6</v>
      </c>
      <c r="X12" s="107">
        <v>3</v>
      </c>
      <c r="Y12" s="107">
        <v>2024</v>
      </c>
      <c r="Z12" s="107">
        <v>142</v>
      </c>
      <c r="AA12" s="107">
        <v>3</v>
      </c>
      <c r="AB12" s="205" t="s">
        <v>131</v>
      </c>
      <c r="AC12" s="205" t="s">
        <v>145</v>
      </c>
      <c r="AD12" s="107">
        <f t="shared" si="1"/>
        <v>1</v>
      </c>
    </row>
    <row r="13" spans="1:30" x14ac:dyDescent="0.2">
      <c r="A13" s="205">
        <v>2024</v>
      </c>
      <c r="B13" s="205">
        <v>276</v>
      </c>
      <c r="C13" s="205" t="s">
        <v>116</v>
      </c>
      <c r="D13" s="206" t="s">
        <v>146</v>
      </c>
      <c r="E13" s="206" t="s">
        <v>134</v>
      </c>
      <c r="F13" s="206" t="s">
        <v>147</v>
      </c>
      <c r="G13" s="207">
        <v>561.20000000000005</v>
      </c>
      <c r="H13" s="207">
        <v>101.2</v>
      </c>
      <c r="I13" s="205" t="s">
        <v>120</v>
      </c>
      <c r="J13" s="207">
        <f t="shared" si="0"/>
        <v>460.00000000000006</v>
      </c>
      <c r="K13" s="205" t="s">
        <v>148</v>
      </c>
      <c r="L13" s="205" t="s">
        <v>149</v>
      </c>
      <c r="M13" s="205" t="s">
        <v>123</v>
      </c>
      <c r="N13" s="205" t="s">
        <v>150</v>
      </c>
      <c r="O13" s="205" t="s">
        <v>139</v>
      </c>
      <c r="P13" s="206" t="s">
        <v>151</v>
      </c>
      <c r="Q13" s="205" t="s">
        <v>152</v>
      </c>
      <c r="R13" s="205"/>
      <c r="S13" s="205" t="s">
        <v>153</v>
      </c>
      <c r="T13" s="205" t="s">
        <v>154</v>
      </c>
      <c r="U13" s="107" t="s">
        <v>144</v>
      </c>
      <c r="V13" s="107">
        <v>140</v>
      </c>
      <c r="W13" s="107">
        <v>355</v>
      </c>
      <c r="X13" s="107">
        <v>1</v>
      </c>
      <c r="Y13" s="107">
        <v>2024</v>
      </c>
      <c r="Z13" s="107">
        <v>219</v>
      </c>
      <c r="AA13" s="107">
        <v>0</v>
      </c>
      <c r="AB13" s="205" t="s">
        <v>131</v>
      </c>
      <c r="AC13" s="205" t="s">
        <v>155</v>
      </c>
      <c r="AD13" s="107">
        <f t="shared" si="1"/>
        <v>1</v>
      </c>
    </row>
    <row r="14" spans="1:30" x14ac:dyDescent="0.2">
      <c r="A14" s="205">
        <v>2023</v>
      </c>
      <c r="B14" s="205">
        <v>274</v>
      </c>
      <c r="C14" s="205" t="s">
        <v>156</v>
      </c>
      <c r="D14" s="206" t="s">
        <v>157</v>
      </c>
      <c r="E14" s="206" t="s">
        <v>158</v>
      </c>
      <c r="F14" s="206" t="s">
        <v>159</v>
      </c>
      <c r="G14" s="207">
        <v>-0.35</v>
      </c>
      <c r="H14" s="207">
        <v>-0.35</v>
      </c>
      <c r="I14" s="205" t="s">
        <v>120</v>
      </c>
      <c r="J14" s="207">
        <f t="shared" si="0"/>
        <v>0</v>
      </c>
      <c r="K14" s="205" t="s">
        <v>160</v>
      </c>
      <c r="L14" s="205" t="s">
        <v>131</v>
      </c>
      <c r="M14" s="205" t="s">
        <v>161</v>
      </c>
      <c r="N14" s="205" t="s">
        <v>162</v>
      </c>
      <c r="O14" s="205" t="s">
        <v>163</v>
      </c>
      <c r="P14" s="206" t="s">
        <v>164</v>
      </c>
      <c r="Q14" s="205" t="s">
        <v>165</v>
      </c>
      <c r="R14" s="205" t="s">
        <v>166</v>
      </c>
      <c r="S14" s="205" t="s">
        <v>128</v>
      </c>
      <c r="T14" s="205" t="s">
        <v>129</v>
      </c>
      <c r="U14" s="107" t="s">
        <v>131</v>
      </c>
      <c r="V14" s="107">
        <v>0</v>
      </c>
      <c r="W14" s="107">
        <v>0</v>
      </c>
      <c r="X14" s="107">
        <v>0</v>
      </c>
      <c r="Y14" s="107">
        <v>0</v>
      </c>
      <c r="Z14" s="107">
        <v>0</v>
      </c>
      <c r="AA14" s="107">
        <v>0</v>
      </c>
      <c r="AB14" s="205" t="s">
        <v>131</v>
      </c>
      <c r="AC14" s="205" t="s">
        <v>167</v>
      </c>
      <c r="AD14" s="107">
        <f t="shared" si="1"/>
        <v>1</v>
      </c>
    </row>
    <row r="15" spans="1:30" x14ac:dyDescent="0.2">
      <c r="A15" s="205">
        <v>2024</v>
      </c>
      <c r="B15" s="205">
        <v>279</v>
      </c>
      <c r="C15" s="205" t="s">
        <v>116</v>
      </c>
      <c r="D15" s="206" t="s">
        <v>168</v>
      </c>
      <c r="E15" s="206" t="s">
        <v>169</v>
      </c>
      <c r="F15" s="206" t="s">
        <v>170</v>
      </c>
      <c r="G15" s="207">
        <v>501.98</v>
      </c>
      <c r="H15" s="207">
        <v>90.52</v>
      </c>
      <c r="I15" s="205" t="s">
        <v>120</v>
      </c>
      <c r="J15" s="207">
        <f t="shared" si="0"/>
        <v>411.46000000000004</v>
      </c>
      <c r="K15" s="205" t="s">
        <v>171</v>
      </c>
      <c r="L15" s="205" t="s">
        <v>172</v>
      </c>
      <c r="M15" s="205" t="s">
        <v>123</v>
      </c>
      <c r="N15" s="205" t="s">
        <v>173</v>
      </c>
      <c r="O15" s="205" t="s">
        <v>174</v>
      </c>
      <c r="P15" s="206" t="s">
        <v>164</v>
      </c>
      <c r="Q15" s="205" t="s">
        <v>165</v>
      </c>
      <c r="R15" s="205" t="s">
        <v>166</v>
      </c>
      <c r="S15" s="205" t="s">
        <v>128</v>
      </c>
      <c r="T15" s="205" t="s">
        <v>129</v>
      </c>
      <c r="U15" s="107" t="s">
        <v>130</v>
      </c>
      <c r="V15" s="107">
        <v>470</v>
      </c>
      <c r="W15" s="107">
        <v>209</v>
      </c>
      <c r="X15" s="107">
        <v>1</v>
      </c>
      <c r="Y15" s="107">
        <v>2024</v>
      </c>
      <c r="Z15" s="107">
        <v>228</v>
      </c>
      <c r="AA15" s="107">
        <v>0</v>
      </c>
      <c r="AB15" s="205" t="s">
        <v>131</v>
      </c>
      <c r="AC15" s="205" t="s">
        <v>175</v>
      </c>
      <c r="AD15" s="107">
        <f t="shared" si="1"/>
        <v>0</v>
      </c>
    </row>
    <row r="16" spans="1:30" x14ac:dyDescent="0.2">
      <c r="A16" s="205">
        <v>2024</v>
      </c>
      <c r="B16" s="205">
        <v>280</v>
      </c>
      <c r="C16" s="205" t="s">
        <v>116</v>
      </c>
      <c r="D16" s="206" t="s">
        <v>176</v>
      </c>
      <c r="E16" s="206" t="s">
        <v>169</v>
      </c>
      <c r="F16" s="206" t="s">
        <v>177</v>
      </c>
      <c r="G16" s="207">
        <v>14.87</v>
      </c>
      <c r="H16" s="207">
        <v>2.68</v>
      </c>
      <c r="I16" s="205" t="s">
        <v>120</v>
      </c>
      <c r="J16" s="207">
        <f t="shared" si="0"/>
        <v>12.19</v>
      </c>
      <c r="K16" s="205" t="s">
        <v>171</v>
      </c>
      <c r="L16" s="205" t="s">
        <v>178</v>
      </c>
      <c r="M16" s="205" t="s">
        <v>123</v>
      </c>
      <c r="N16" s="205" t="s">
        <v>179</v>
      </c>
      <c r="O16" s="205" t="s">
        <v>174</v>
      </c>
      <c r="P16" s="206" t="s">
        <v>164</v>
      </c>
      <c r="Q16" s="205" t="s">
        <v>165</v>
      </c>
      <c r="R16" s="205" t="s">
        <v>166</v>
      </c>
      <c r="S16" s="205" t="s">
        <v>128</v>
      </c>
      <c r="T16" s="205" t="s">
        <v>129</v>
      </c>
      <c r="U16" s="107" t="s">
        <v>130</v>
      </c>
      <c r="V16" s="107">
        <v>470</v>
      </c>
      <c r="W16" s="107">
        <v>209</v>
      </c>
      <c r="X16" s="107">
        <v>1</v>
      </c>
      <c r="Y16" s="107">
        <v>2024</v>
      </c>
      <c r="Z16" s="107">
        <v>228</v>
      </c>
      <c r="AA16" s="107">
        <v>0</v>
      </c>
      <c r="AB16" s="205" t="s">
        <v>131</v>
      </c>
      <c r="AC16" s="205" t="s">
        <v>175</v>
      </c>
      <c r="AD16" s="107">
        <f t="shared" si="1"/>
        <v>0</v>
      </c>
    </row>
    <row r="17" spans="1:30" x14ac:dyDescent="0.2">
      <c r="A17" s="205">
        <v>2024</v>
      </c>
      <c r="B17" s="205">
        <v>281</v>
      </c>
      <c r="C17" s="205" t="s">
        <v>116</v>
      </c>
      <c r="D17" s="206" t="s">
        <v>180</v>
      </c>
      <c r="E17" s="206" t="s">
        <v>169</v>
      </c>
      <c r="F17" s="206" t="s">
        <v>181</v>
      </c>
      <c r="G17" s="207">
        <v>462.66</v>
      </c>
      <c r="H17" s="207">
        <v>83.43</v>
      </c>
      <c r="I17" s="205" t="s">
        <v>120</v>
      </c>
      <c r="J17" s="207">
        <f t="shared" si="0"/>
        <v>379.23</v>
      </c>
      <c r="K17" s="205" t="s">
        <v>171</v>
      </c>
      <c r="L17" s="205" t="s">
        <v>182</v>
      </c>
      <c r="M17" s="205" t="s">
        <v>123</v>
      </c>
      <c r="N17" s="205" t="s">
        <v>183</v>
      </c>
      <c r="O17" s="205" t="s">
        <v>174</v>
      </c>
      <c r="P17" s="206" t="s">
        <v>164</v>
      </c>
      <c r="Q17" s="205" t="s">
        <v>165</v>
      </c>
      <c r="R17" s="205" t="s">
        <v>166</v>
      </c>
      <c r="S17" s="205" t="s">
        <v>128</v>
      </c>
      <c r="T17" s="205" t="s">
        <v>129</v>
      </c>
      <c r="U17" s="107" t="s">
        <v>130</v>
      </c>
      <c r="V17" s="107">
        <v>470</v>
      </c>
      <c r="W17" s="107">
        <v>209</v>
      </c>
      <c r="X17" s="107">
        <v>1</v>
      </c>
      <c r="Y17" s="107">
        <v>2024</v>
      </c>
      <c r="Z17" s="107">
        <v>228</v>
      </c>
      <c r="AA17" s="107">
        <v>0</v>
      </c>
      <c r="AB17" s="205" t="s">
        <v>131</v>
      </c>
      <c r="AC17" s="205" t="s">
        <v>175</v>
      </c>
      <c r="AD17" s="107">
        <f t="shared" si="1"/>
        <v>0</v>
      </c>
    </row>
    <row r="18" spans="1:30" x14ac:dyDescent="0.2">
      <c r="A18" s="205">
        <v>2024</v>
      </c>
      <c r="B18" s="205">
        <v>282</v>
      </c>
      <c r="C18" s="205" t="s">
        <v>116</v>
      </c>
      <c r="D18" s="206" t="s">
        <v>184</v>
      </c>
      <c r="E18" s="206" t="s">
        <v>169</v>
      </c>
      <c r="F18" s="206" t="s">
        <v>185</v>
      </c>
      <c r="G18" s="207">
        <v>14.87</v>
      </c>
      <c r="H18" s="207">
        <v>2.68</v>
      </c>
      <c r="I18" s="205" t="s">
        <v>120</v>
      </c>
      <c r="J18" s="207">
        <f t="shared" si="0"/>
        <v>12.19</v>
      </c>
      <c r="K18" s="205" t="s">
        <v>171</v>
      </c>
      <c r="L18" s="205" t="s">
        <v>186</v>
      </c>
      <c r="M18" s="205" t="s">
        <v>123</v>
      </c>
      <c r="N18" s="205" t="s">
        <v>187</v>
      </c>
      <c r="O18" s="205" t="s">
        <v>174</v>
      </c>
      <c r="P18" s="206" t="s">
        <v>164</v>
      </c>
      <c r="Q18" s="205" t="s">
        <v>165</v>
      </c>
      <c r="R18" s="205" t="s">
        <v>166</v>
      </c>
      <c r="S18" s="205" t="s">
        <v>128</v>
      </c>
      <c r="T18" s="205" t="s">
        <v>129</v>
      </c>
      <c r="U18" s="107" t="s">
        <v>130</v>
      </c>
      <c r="V18" s="107">
        <v>470</v>
      </c>
      <c r="W18" s="107">
        <v>209</v>
      </c>
      <c r="X18" s="107">
        <v>1</v>
      </c>
      <c r="Y18" s="107">
        <v>2024</v>
      </c>
      <c r="Z18" s="107">
        <v>228</v>
      </c>
      <c r="AA18" s="107">
        <v>0</v>
      </c>
      <c r="AB18" s="205" t="s">
        <v>131</v>
      </c>
      <c r="AC18" s="205" t="s">
        <v>175</v>
      </c>
      <c r="AD18" s="107">
        <f t="shared" si="1"/>
        <v>0</v>
      </c>
    </row>
    <row r="19" spans="1:30" x14ac:dyDescent="0.2">
      <c r="A19" s="205">
        <v>2024</v>
      </c>
      <c r="B19" s="205">
        <v>234</v>
      </c>
      <c r="C19" s="205" t="s">
        <v>188</v>
      </c>
      <c r="D19" s="206" t="s">
        <v>189</v>
      </c>
      <c r="E19" s="206" t="s">
        <v>190</v>
      </c>
      <c r="F19" s="206" t="s">
        <v>191</v>
      </c>
      <c r="G19" s="207">
        <v>225.03</v>
      </c>
      <c r="H19" s="207">
        <v>225.03</v>
      </c>
      <c r="I19" s="205" t="s">
        <v>120</v>
      </c>
      <c r="J19" s="207">
        <f t="shared" si="0"/>
        <v>0</v>
      </c>
      <c r="K19" s="205" t="s">
        <v>192</v>
      </c>
      <c r="L19" s="205" t="s">
        <v>131</v>
      </c>
      <c r="M19" s="205" t="s">
        <v>123</v>
      </c>
      <c r="N19" s="205" t="s">
        <v>193</v>
      </c>
      <c r="O19" s="205" t="s">
        <v>190</v>
      </c>
      <c r="P19" s="206" t="s">
        <v>194</v>
      </c>
      <c r="Q19" s="205" t="s">
        <v>195</v>
      </c>
      <c r="R19" s="205"/>
      <c r="S19" s="205" t="s">
        <v>128</v>
      </c>
      <c r="T19" s="205" t="s">
        <v>129</v>
      </c>
      <c r="U19" s="107" t="s">
        <v>130</v>
      </c>
      <c r="V19" s="107">
        <v>470</v>
      </c>
      <c r="W19" s="107">
        <v>209</v>
      </c>
      <c r="X19" s="107">
        <v>1</v>
      </c>
      <c r="Y19" s="107">
        <v>2024</v>
      </c>
      <c r="Z19" s="107">
        <v>35</v>
      </c>
      <c r="AA19" s="107">
        <v>0</v>
      </c>
      <c r="AB19" s="205" t="s">
        <v>131</v>
      </c>
      <c r="AC19" s="205" t="s">
        <v>196</v>
      </c>
      <c r="AD19" s="107">
        <f t="shared" si="1"/>
        <v>1</v>
      </c>
    </row>
    <row r="20" spans="1:30" x14ac:dyDescent="0.2">
      <c r="A20" s="205">
        <v>2024</v>
      </c>
      <c r="B20" s="205">
        <v>235</v>
      </c>
      <c r="C20" s="205" t="s">
        <v>188</v>
      </c>
      <c r="D20" s="206" t="s">
        <v>197</v>
      </c>
      <c r="E20" s="206" t="s">
        <v>190</v>
      </c>
      <c r="F20" s="206" t="s">
        <v>198</v>
      </c>
      <c r="G20" s="207">
        <v>217.93</v>
      </c>
      <c r="H20" s="207">
        <v>217.93</v>
      </c>
      <c r="I20" s="205" t="s">
        <v>120</v>
      </c>
      <c r="J20" s="207">
        <f t="shared" si="0"/>
        <v>0</v>
      </c>
      <c r="K20" s="205" t="s">
        <v>192</v>
      </c>
      <c r="L20" s="205" t="s">
        <v>131</v>
      </c>
      <c r="M20" s="205" t="s">
        <v>123</v>
      </c>
      <c r="N20" s="205" t="s">
        <v>199</v>
      </c>
      <c r="O20" s="205" t="s">
        <v>200</v>
      </c>
      <c r="P20" s="206" t="s">
        <v>194</v>
      </c>
      <c r="Q20" s="205" t="s">
        <v>195</v>
      </c>
      <c r="R20" s="205"/>
      <c r="S20" s="205" t="s">
        <v>128</v>
      </c>
      <c r="T20" s="205" t="s">
        <v>129</v>
      </c>
      <c r="U20" s="107" t="s">
        <v>201</v>
      </c>
      <c r="V20" s="107">
        <v>2890</v>
      </c>
      <c r="W20" s="107">
        <v>1014</v>
      </c>
      <c r="X20" s="107">
        <v>1</v>
      </c>
      <c r="Y20" s="107">
        <v>2024</v>
      </c>
      <c r="Z20" s="107">
        <v>29</v>
      </c>
      <c r="AA20" s="107">
        <v>0</v>
      </c>
      <c r="AB20" s="205" t="s">
        <v>131</v>
      </c>
      <c r="AC20" s="205" t="s">
        <v>202</v>
      </c>
      <c r="AD20" s="107">
        <f t="shared" si="1"/>
        <v>0</v>
      </c>
    </row>
    <row r="21" spans="1:30" x14ac:dyDescent="0.2">
      <c r="A21" s="205">
        <v>2024</v>
      </c>
      <c r="B21" s="205">
        <v>236</v>
      </c>
      <c r="C21" s="205" t="s">
        <v>188</v>
      </c>
      <c r="D21" s="206" t="s">
        <v>203</v>
      </c>
      <c r="E21" s="206" t="s">
        <v>190</v>
      </c>
      <c r="F21" s="206" t="s">
        <v>204</v>
      </c>
      <c r="G21" s="207">
        <v>108.35</v>
      </c>
      <c r="H21" s="207">
        <v>108.35</v>
      </c>
      <c r="I21" s="205" t="s">
        <v>120</v>
      </c>
      <c r="J21" s="207">
        <f t="shared" si="0"/>
        <v>0</v>
      </c>
      <c r="K21" s="205" t="s">
        <v>192</v>
      </c>
      <c r="L21" s="205" t="s">
        <v>131</v>
      </c>
      <c r="M21" s="205" t="s">
        <v>123</v>
      </c>
      <c r="N21" s="205" t="s">
        <v>205</v>
      </c>
      <c r="O21" s="205" t="s">
        <v>200</v>
      </c>
      <c r="P21" s="206" t="s">
        <v>194</v>
      </c>
      <c r="Q21" s="205" t="s">
        <v>195</v>
      </c>
      <c r="R21" s="205"/>
      <c r="S21" s="205" t="s">
        <v>128</v>
      </c>
      <c r="T21" s="205" t="s">
        <v>129</v>
      </c>
      <c r="U21" s="107" t="s">
        <v>130</v>
      </c>
      <c r="V21" s="107">
        <v>470</v>
      </c>
      <c r="W21" s="107">
        <v>209</v>
      </c>
      <c r="X21" s="107">
        <v>1</v>
      </c>
      <c r="Y21" s="107">
        <v>2024</v>
      </c>
      <c r="Z21" s="107">
        <v>35</v>
      </c>
      <c r="AA21" s="107">
        <v>0</v>
      </c>
      <c r="AB21" s="205" t="s">
        <v>131</v>
      </c>
      <c r="AC21" s="205" t="s">
        <v>202</v>
      </c>
      <c r="AD21" s="107">
        <f t="shared" si="1"/>
        <v>0</v>
      </c>
    </row>
    <row r="22" spans="1:30" x14ac:dyDescent="0.2">
      <c r="A22" s="205">
        <v>2024</v>
      </c>
      <c r="B22" s="205">
        <v>248</v>
      </c>
      <c r="C22" s="205" t="s">
        <v>206</v>
      </c>
      <c r="D22" s="206" t="s">
        <v>207</v>
      </c>
      <c r="E22" s="206" t="s">
        <v>208</v>
      </c>
      <c r="F22" s="206" t="s">
        <v>209</v>
      </c>
      <c r="G22" s="207">
        <v>126.32</v>
      </c>
      <c r="H22" s="207">
        <v>126.32</v>
      </c>
      <c r="I22" s="205" t="s">
        <v>120</v>
      </c>
      <c r="J22" s="207">
        <f t="shared" si="0"/>
        <v>0</v>
      </c>
      <c r="K22" s="205" t="s">
        <v>192</v>
      </c>
      <c r="L22" s="205" t="s">
        <v>131</v>
      </c>
      <c r="M22" s="205" t="s">
        <v>123</v>
      </c>
      <c r="N22" s="205" t="s">
        <v>210</v>
      </c>
      <c r="O22" s="205" t="s">
        <v>211</v>
      </c>
      <c r="P22" s="206" t="s">
        <v>194</v>
      </c>
      <c r="Q22" s="205" t="s">
        <v>195</v>
      </c>
      <c r="R22" s="205"/>
      <c r="S22" s="205" t="s">
        <v>128</v>
      </c>
      <c r="T22" s="205" t="s">
        <v>129</v>
      </c>
      <c r="U22" s="107" t="s">
        <v>130</v>
      </c>
      <c r="V22" s="107">
        <v>470</v>
      </c>
      <c r="W22" s="107">
        <v>209</v>
      </c>
      <c r="X22" s="107">
        <v>1</v>
      </c>
      <c r="Y22" s="107">
        <v>2024</v>
      </c>
      <c r="Z22" s="107">
        <v>35</v>
      </c>
      <c r="AA22" s="107">
        <v>0</v>
      </c>
      <c r="AB22" s="205" t="s">
        <v>131</v>
      </c>
      <c r="AC22" s="205" t="s">
        <v>212</v>
      </c>
      <c r="AD22" s="107">
        <f t="shared" si="1"/>
        <v>0</v>
      </c>
    </row>
    <row r="23" spans="1:30" x14ac:dyDescent="0.2">
      <c r="A23" s="205">
        <v>2024</v>
      </c>
      <c r="B23" s="205">
        <v>257</v>
      </c>
      <c r="C23" s="205" t="s">
        <v>213</v>
      </c>
      <c r="D23" s="206" t="s">
        <v>214</v>
      </c>
      <c r="E23" s="206" t="s">
        <v>208</v>
      </c>
      <c r="F23" s="206" t="s">
        <v>215</v>
      </c>
      <c r="G23" s="207">
        <v>240.7</v>
      </c>
      <c r="H23" s="207">
        <v>240.7</v>
      </c>
      <c r="I23" s="205" t="s">
        <v>120</v>
      </c>
      <c r="J23" s="207">
        <f t="shared" si="0"/>
        <v>0</v>
      </c>
      <c r="K23" s="205" t="s">
        <v>192</v>
      </c>
      <c r="L23" s="205" t="s">
        <v>131</v>
      </c>
      <c r="M23" s="205" t="s">
        <v>123</v>
      </c>
      <c r="N23" s="205" t="s">
        <v>216</v>
      </c>
      <c r="O23" s="205" t="s">
        <v>211</v>
      </c>
      <c r="P23" s="206" t="s">
        <v>194</v>
      </c>
      <c r="Q23" s="205" t="s">
        <v>195</v>
      </c>
      <c r="R23" s="205"/>
      <c r="S23" s="205" t="s">
        <v>128</v>
      </c>
      <c r="T23" s="205" t="s">
        <v>129</v>
      </c>
      <c r="U23" s="107" t="s">
        <v>201</v>
      </c>
      <c r="V23" s="107">
        <v>2890</v>
      </c>
      <c r="W23" s="107">
        <v>1014</v>
      </c>
      <c r="X23" s="107">
        <v>1</v>
      </c>
      <c r="Y23" s="107">
        <v>2024</v>
      </c>
      <c r="Z23" s="107">
        <v>29</v>
      </c>
      <c r="AA23" s="107">
        <v>0</v>
      </c>
      <c r="AB23" s="205" t="s">
        <v>131</v>
      </c>
      <c r="AC23" s="205" t="s">
        <v>212</v>
      </c>
      <c r="AD23" s="107">
        <f t="shared" si="1"/>
        <v>0</v>
      </c>
    </row>
    <row r="24" spans="1:30" x14ac:dyDescent="0.2">
      <c r="A24" s="205">
        <v>2024</v>
      </c>
      <c r="B24" s="205">
        <v>284</v>
      </c>
      <c r="C24" s="205" t="s">
        <v>116</v>
      </c>
      <c r="D24" s="206" t="s">
        <v>217</v>
      </c>
      <c r="E24" s="206" t="s">
        <v>134</v>
      </c>
      <c r="F24" s="206" t="s">
        <v>218</v>
      </c>
      <c r="G24" s="207">
        <v>1252.27</v>
      </c>
      <c r="H24" s="207">
        <v>0</v>
      </c>
      <c r="I24" s="205" t="s">
        <v>120</v>
      </c>
      <c r="J24" s="207">
        <f t="shared" si="0"/>
        <v>1252.27</v>
      </c>
      <c r="K24" s="205" t="s">
        <v>192</v>
      </c>
      <c r="L24" s="205" t="s">
        <v>131</v>
      </c>
      <c r="M24" s="205" t="s">
        <v>123</v>
      </c>
      <c r="N24" s="205" t="s">
        <v>219</v>
      </c>
      <c r="O24" s="205" t="s">
        <v>139</v>
      </c>
      <c r="P24" s="206" t="s">
        <v>194</v>
      </c>
      <c r="Q24" s="205" t="s">
        <v>195</v>
      </c>
      <c r="R24" s="205"/>
      <c r="S24" s="205" t="s">
        <v>128</v>
      </c>
      <c r="T24" s="205" t="s">
        <v>129</v>
      </c>
      <c r="U24" s="107" t="s">
        <v>201</v>
      </c>
      <c r="V24" s="107">
        <v>2890</v>
      </c>
      <c r="W24" s="107">
        <v>1014</v>
      </c>
      <c r="X24" s="107">
        <v>1</v>
      </c>
      <c r="Y24" s="107">
        <v>2024</v>
      </c>
      <c r="Z24" s="107">
        <v>29</v>
      </c>
      <c r="AA24" s="107">
        <v>0</v>
      </c>
      <c r="AB24" s="205" t="s">
        <v>131</v>
      </c>
      <c r="AC24" s="205" t="s">
        <v>145</v>
      </c>
      <c r="AD24" s="107">
        <f t="shared" si="1"/>
        <v>0</v>
      </c>
    </row>
    <row r="25" spans="1:30" x14ac:dyDescent="0.2">
      <c r="A25" s="205">
        <v>2024</v>
      </c>
      <c r="B25" s="205">
        <v>284</v>
      </c>
      <c r="C25" s="205" t="s">
        <v>116</v>
      </c>
      <c r="D25" s="206" t="s">
        <v>217</v>
      </c>
      <c r="E25" s="206" t="s">
        <v>134</v>
      </c>
      <c r="F25" s="206" t="s">
        <v>218</v>
      </c>
      <c r="G25" s="207">
        <v>275.5</v>
      </c>
      <c r="H25" s="207">
        <v>275.5</v>
      </c>
      <c r="I25" s="205" t="s">
        <v>120</v>
      </c>
      <c r="J25" s="207">
        <f t="shared" si="0"/>
        <v>0</v>
      </c>
      <c r="K25" s="205" t="s">
        <v>192</v>
      </c>
      <c r="L25" s="205" t="s">
        <v>131</v>
      </c>
      <c r="M25" s="205" t="s">
        <v>123</v>
      </c>
      <c r="N25" s="205" t="s">
        <v>219</v>
      </c>
      <c r="O25" s="205" t="s">
        <v>139</v>
      </c>
      <c r="P25" s="206" t="s">
        <v>194</v>
      </c>
      <c r="Q25" s="205" t="s">
        <v>195</v>
      </c>
      <c r="R25" s="205"/>
      <c r="S25" s="205" t="s">
        <v>128</v>
      </c>
      <c r="T25" s="205" t="s">
        <v>129</v>
      </c>
      <c r="U25" s="107" t="s">
        <v>201</v>
      </c>
      <c r="V25" s="107">
        <v>2890</v>
      </c>
      <c r="W25" s="107">
        <v>1014</v>
      </c>
      <c r="X25" s="107">
        <v>1</v>
      </c>
      <c r="Y25" s="107">
        <v>2024</v>
      </c>
      <c r="Z25" s="107">
        <v>29</v>
      </c>
      <c r="AA25" s="107">
        <v>0</v>
      </c>
      <c r="AB25" s="205" t="s">
        <v>131</v>
      </c>
      <c r="AC25" s="205" t="s">
        <v>145</v>
      </c>
      <c r="AD25" s="107">
        <f t="shared" si="1"/>
        <v>0</v>
      </c>
    </row>
    <row r="26" spans="1:30" x14ac:dyDescent="0.2">
      <c r="A26" s="205">
        <v>2024</v>
      </c>
      <c r="B26" s="205">
        <v>285</v>
      </c>
      <c r="C26" s="205" t="s">
        <v>116</v>
      </c>
      <c r="D26" s="206" t="s">
        <v>220</v>
      </c>
      <c r="E26" s="206" t="s">
        <v>134</v>
      </c>
      <c r="F26" s="206" t="s">
        <v>221</v>
      </c>
      <c r="G26" s="207">
        <v>612.54999999999995</v>
      </c>
      <c r="H26" s="207">
        <v>0</v>
      </c>
      <c r="I26" s="205" t="s">
        <v>120</v>
      </c>
      <c r="J26" s="207">
        <f t="shared" si="0"/>
        <v>612.54999999999995</v>
      </c>
      <c r="K26" s="205" t="s">
        <v>192</v>
      </c>
      <c r="L26" s="205" t="s">
        <v>131</v>
      </c>
      <c r="M26" s="205" t="s">
        <v>123</v>
      </c>
      <c r="N26" s="205" t="s">
        <v>222</v>
      </c>
      <c r="O26" s="205" t="s">
        <v>139</v>
      </c>
      <c r="P26" s="206" t="s">
        <v>194</v>
      </c>
      <c r="Q26" s="205" t="s">
        <v>195</v>
      </c>
      <c r="R26" s="205"/>
      <c r="S26" s="205" t="s">
        <v>128</v>
      </c>
      <c r="T26" s="205" t="s">
        <v>129</v>
      </c>
      <c r="U26" s="107" t="s">
        <v>130</v>
      </c>
      <c r="V26" s="107">
        <v>470</v>
      </c>
      <c r="W26" s="107">
        <v>209</v>
      </c>
      <c r="X26" s="107">
        <v>1</v>
      </c>
      <c r="Y26" s="107">
        <v>2024</v>
      </c>
      <c r="Z26" s="107">
        <v>35</v>
      </c>
      <c r="AA26" s="107">
        <v>0</v>
      </c>
      <c r="AB26" s="205" t="s">
        <v>131</v>
      </c>
      <c r="AC26" s="205" t="s">
        <v>145</v>
      </c>
      <c r="AD26" s="107">
        <f t="shared" si="1"/>
        <v>0</v>
      </c>
    </row>
    <row r="27" spans="1:30" x14ac:dyDescent="0.2">
      <c r="A27" s="205">
        <v>2024</v>
      </c>
      <c r="B27" s="205">
        <v>285</v>
      </c>
      <c r="C27" s="205" t="s">
        <v>116</v>
      </c>
      <c r="D27" s="206" t="s">
        <v>220</v>
      </c>
      <c r="E27" s="206" t="s">
        <v>134</v>
      </c>
      <c r="F27" s="206" t="s">
        <v>221</v>
      </c>
      <c r="G27" s="207">
        <v>134.76</v>
      </c>
      <c r="H27" s="207">
        <v>134.76</v>
      </c>
      <c r="I27" s="205" t="s">
        <v>120</v>
      </c>
      <c r="J27" s="207">
        <f t="shared" si="0"/>
        <v>0</v>
      </c>
      <c r="K27" s="205" t="s">
        <v>192</v>
      </c>
      <c r="L27" s="205" t="s">
        <v>131</v>
      </c>
      <c r="M27" s="205" t="s">
        <v>123</v>
      </c>
      <c r="N27" s="205" t="s">
        <v>222</v>
      </c>
      <c r="O27" s="205" t="s">
        <v>139</v>
      </c>
      <c r="P27" s="206" t="s">
        <v>194</v>
      </c>
      <c r="Q27" s="205" t="s">
        <v>195</v>
      </c>
      <c r="R27" s="205"/>
      <c r="S27" s="205" t="s">
        <v>128</v>
      </c>
      <c r="T27" s="205" t="s">
        <v>129</v>
      </c>
      <c r="U27" s="107" t="s">
        <v>130</v>
      </c>
      <c r="V27" s="107">
        <v>470</v>
      </c>
      <c r="W27" s="107">
        <v>209</v>
      </c>
      <c r="X27" s="107">
        <v>1</v>
      </c>
      <c r="Y27" s="107">
        <v>2024</v>
      </c>
      <c r="Z27" s="107">
        <v>35</v>
      </c>
      <c r="AA27" s="107">
        <v>0</v>
      </c>
      <c r="AB27" s="205" t="s">
        <v>131</v>
      </c>
      <c r="AC27" s="205" t="s">
        <v>145</v>
      </c>
      <c r="AD27" s="107">
        <f t="shared" si="1"/>
        <v>0</v>
      </c>
    </row>
    <row r="28" spans="1:30" x14ac:dyDescent="0.2">
      <c r="A28" s="205">
        <v>2024</v>
      </c>
      <c r="B28" s="205">
        <v>274</v>
      </c>
      <c r="C28" s="205" t="s">
        <v>116</v>
      </c>
      <c r="D28" s="206" t="s">
        <v>223</v>
      </c>
      <c r="E28" s="206" t="s">
        <v>224</v>
      </c>
      <c r="F28" s="206" t="s">
        <v>225</v>
      </c>
      <c r="G28" s="207">
        <v>1366.4</v>
      </c>
      <c r="H28" s="207">
        <v>246.4</v>
      </c>
      <c r="I28" s="205" t="s">
        <v>120</v>
      </c>
      <c r="J28" s="207">
        <f t="shared" si="0"/>
        <v>1120</v>
      </c>
      <c r="K28" s="205" t="s">
        <v>226</v>
      </c>
      <c r="L28" s="205" t="s">
        <v>227</v>
      </c>
      <c r="M28" s="205" t="s">
        <v>123</v>
      </c>
      <c r="N28" s="205" t="s">
        <v>228</v>
      </c>
      <c r="O28" s="205" t="s">
        <v>116</v>
      </c>
      <c r="P28" s="206" t="s">
        <v>229</v>
      </c>
      <c r="Q28" s="205" t="s">
        <v>230</v>
      </c>
      <c r="R28" s="205"/>
      <c r="S28" s="205" t="s">
        <v>142</v>
      </c>
      <c r="T28" s="205" t="s">
        <v>143</v>
      </c>
      <c r="U28" s="107" t="s">
        <v>144</v>
      </c>
      <c r="V28" s="107">
        <v>140</v>
      </c>
      <c r="W28" s="107">
        <v>6</v>
      </c>
      <c r="X28" s="107">
        <v>3</v>
      </c>
      <c r="Y28" s="107">
        <v>2024</v>
      </c>
      <c r="Z28" s="107">
        <v>167</v>
      </c>
      <c r="AA28" s="107">
        <v>0</v>
      </c>
      <c r="AB28" s="205" t="s">
        <v>131</v>
      </c>
      <c r="AC28" s="205" t="s">
        <v>231</v>
      </c>
      <c r="AD28" s="107">
        <f t="shared" si="1"/>
        <v>1</v>
      </c>
    </row>
    <row r="29" spans="1:30" x14ac:dyDescent="0.2">
      <c r="A29" s="205">
        <v>2024</v>
      </c>
      <c r="B29" s="205">
        <v>275</v>
      </c>
      <c r="C29" s="205" t="s">
        <v>116</v>
      </c>
      <c r="D29" s="206" t="s">
        <v>232</v>
      </c>
      <c r="E29" s="206" t="s">
        <v>224</v>
      </c>
      <c r="F29" s="206" t="s">
        <v>233</v>
      </c>
      <c r="G29" s="207">
        <v>37.82</v>
      </c>
      <c r="H29" s="207">
        <v>6.82</v>
      </c>
      <c r="I29" s="205" t="s">
        <v>120</v>
      </c>
      <c r="J29" s="207">
        <f t="shared" si="0"/>
        <v>31</v>
      </c>
      <c r="K29" s="205" t="s">
        <v>234</v>
      </c>
      <c r="L29" s="205" t="s">
        <v>235</v>
      </c>
      <c r="M29" s="205" t="s">
        <v>123</v>
      </c>
      <c r="N29" s="205" t="s">
        <v>236</v>
      </c>
      <c r="O29" s="205" t="s">
        <v>116</v>
      </c>
      <c r="P29" s="206" t="s">
        <v>229</v>
      </c>
      <c r="Q29" s="205" t="s">
        <v>230</v>
      </c>
      <c r="R29" s="205"/>
      <c r="S29" s="205" t="s">
        <v>142</v>
      </c>
      <c r="T29" s="205" t="s">
        <v>143</v>
      </c>
      <c r="U29" s="107" t="s">
        <v>144</v>
      </c>
      <c r="V29" s="107">
        <v>140</v>
      </c>
      <c r="W29" s="107">
        <v>6</v>
      </c>
      <c r="X29" s="107">
        <v>3</v>
      </c>
      <c r="Y29" s="107">
        <v>2024</v>
      </c>
      <c r="Z29" s="107">
        <v>36</v>
      </c>
      <c r="AA29" s="107">
        <v>0</v>
      </c>
      <c r="AB29" s="205" t="s">
        <v>131</v>
      </c>
      <c r="AC29" s="205" t="s">
        <v>231</v>
      </c>
      <c r="AD29" s="107">
        <f t="shared" si="1"/>
        <v>0</v>
      </c>
    </row>
    <row r="30" spans="1:30" x14ac:dyDescent="0.2">
      <c r="A30" s="205">
        <v>2023</v>
      </c>
      <c r="B30" s="205">
        <v>187</v>
      </c>
      <c r="C30" s="205" t="s">
        <v>237</v>
      </c>
      <c r="D30" s="206" t="s">
        <v>238</v>
      </c>
      <c r="E30" s="206" t="s">
        <v>239</v>
      </c>
      <c r="F30" s="206" t="s">
        <v>240</v>
      </c>
      <c r="G30" s="207">
        <v>-275.47000000000003</v>
      </c>
      <c r="H30" s="207">
        <v>-25.04</v>
      </c>
      <c r="I30" s="205" t="s">
        <v>120</v>
      </c>
      <c r="J30" s="207">
        <f t="shared" si="0"/>
        <v>-250.43000000000004</v>
      </c>
      <c r="K30" s="205" t="s">
        <v>241</v>
      </c>
      <c r="L30" s="205" t="s">
        <v>242</v>
      </c>
      <c r="M30" s="205" t="s">
        <v>161</v>
      </c>
      <c r="N30" s="205" t="s">
        <v>243</v>
      </c>
      <c r="O30" s="205" t="s">
        <v>239</v>
      </c>
      <c r="P30" s="206" t="s">
        <v>244</v>
      </c>
      <c r="Q30" s="205" t="s">
        <v>245</v>
      </c>
      <c r="R30" s="205"/>
      <c r="S30" s="205" t="s">
        <v>128</v>
      </c>
      <c r="T30" s="205" t="s">
        <v>129</v>
      </c>
      <c r="U30" s="107" t="s">
        <v>131</v>
      </c>
      <c r="V30" s="107">
        <v>0</v>
      </c>
      <c r="W30" s="107">
        <v>0</v>
      </c>
      <c r="X30" s="107">
        <v>0</v>
      </c>
      <c r="Y30" s="107">
        <v>0</v>
      </c>
      <c r="Z30" s="107">
        <v>0</v>
      </c>
      <c r="AA30" s="107">
        <v>0</v>
      </c>
      <c r="AB30" s="205" t="s">
        <v>131</v>
      </c>
      <c r="AC30" s="205" t="s">
        <v>246</v>
      </c>
      <c r="AD30" s="107">
        <f t="shared" si="1"/>
        <v>1</v>
      </c>
    </row>
    <row r="31" spans="1:30" x14ac:dyDescent="0.2">
      <c r="A31" s="205">
        <v>2024</v>
      </c>
      <c r="B31" s="205">
        <v>75</v>
      </c>
      <c r="C31" s="205" t="s">
        <v>247</v>
      </c>
      <c r="D31" s="206" t="s">
        <v>248</v>
      </c>
      <c r="E31" s="206" t="s">
        <v>249</v>
      </c>
      <c r="F31" s="206" t="s">
        <v>250</v>
      </c>
      <c r="G31" s="207">
        <v>-6.27</v>
      </c>
      <c r="H31" s="207">
        <v>-0.56999999999999995</v>
      </c>
      <c r="I31" s="205" t="s">
        <v>120</v>
      </c>
      <c r="J31" s="207">
        <f t="shared" si="0"/>
        <v>-5.6999999999999993</v>
      </c>
      <c r="K31" s="205" t="s">
        <v>131</v>
      </c>
      <c r="L31" s="205" t="s">
        <v>251</v>
      </c>
      <c r="M31" s="205" t="s">
        <v>123</v>
      </c>
      <c r="N31" s="205" t="s">
        <v>252</v>
      </c>
      <c r="O31" s="205" t="s">
        <v>253</v>
      </c>
      <c r="P31" s="206" t="s">
        <v>244</v>
      </c>
      <c r="Q31" s="205" t="s">
        <v>245</v>
      </c>
      <c r="R31" s="205"/>
      <c r="S31" s="205" t="s">
        <v>254</v>
      </c>
      <c r="T31" s="205" t="s">
        <v>254</v>
      </c>
      <c r="U31" s="107" t="s">
        <v>131</v>
      </c>
      <c r="V31" s="107">
        <v>0</v>
      </c>
      <c r="W31" s="107">
        <v>0</v>
      </c>
      <c r="X31" s="107">
        <v>0</v>
      </c>
      <c r="Y31" s="107">
        <v>0</v>
      </c>
      <c r="Z31" s="107">
        <v>0</v>
      </c>
      <c r="AA31" s="107">
        <v>0</v>
      </c>
      <c r="AB31" s="205" t="s">
        <v>131</v>
      </c>
      <c r="AC31" s="205" t="s">
        <v>255</v>
      </c>
      <c r="AD31" s="107">
        <f t="shared" si="1"/>
        <v>0</v>
      </c>
    </row>
    <row r="32" spans="1:30" x14ac:dyDescent="0.2">
      <c r="A32" s="205">
        <v>2024</v>
      </c>
      <c r="B32" s="205">
        <v>273</v>
      </c>
      <c r="C32" s="205" t="s">
        <v>116</v>
      </c>
      <c r="D32" s="206" t="s">
        <v>256</v>
      </c>
      <c r="E32" s="206" t="s">
        <v>257</v>
      </c>
      <c r="F32" s="206" t="s">
        <v>258</v>
      </c>
      <c r="G32" s="207">
        <v>11.96</v>
      </c>
      <c r="H32" s="207">
        <v>2.16</v>
      </c>
      <c r="I32" s="205" t="s">
        <v>120</v>
      </c>
      <c r="J32" s="207">
        <f t="shared" si="0"/>
        <v>9.8000000000000007</v>
      </c>
      <c r="K32" s="205" t="s">
        <v>259</v>
      </c>
      <c r="L32" s="205" t="s">
        <v>260</v>
      </c>
      <c r="M32" s="205" t="s">
        <v>123</v>
      </c>
      <c r="N32" s="205" t="s">
        <v>162</v>
      </c>
      <c r="O32" s="205" t="s">
        <v>118</v>
      </c>
      <c r="P32" s="206" t="s">
        <v>261</v>
      </c>
      <c r="Q32" s="205" t="s">
        <v>262</v>
      </c>
      <c r="R32" s="205" t="s">
        <v>263</v>
      </c>
      <c r="S32" s="205" t="s">
        <v>128</v>
      </c>
      <c r="T32" s="205" t="s">
        <v>129</v>
      </c>
      <c r="U32" s="107" t="s">
        <v>130</v>
      </c>
      <c r="V32" s="107">
        <v>470</v>
      </c>
      <c r="W32" s="107">
        <v>209</v>
      </c>
      <c r="X32" s="107">
        <v>1</v>
      </c>
      <c r="Y32" s="107">
        <v>2024</v>
      </c>
      <c r="Z32" s="107">
        <v>33</v>
      </c>
      <c r="AA32" s="107">
        <v>0</v>
      </c>
      <c r="AB32" s="205" t="s">
        <v>131</v>
      </c>
      <c r="AC32" s="205" t="s">
        <v>264</v>
      </c>
      <c r="AD32" s="107">
        <f t="shared" si="1"/>
        <v>1</v>
      </c>
    </row>
    <row r="33" spans="1:30" x14ac:dyDescent="0.2">
      <c r="A33" s="205">
        <v>2024</v>
      </c>
      <c r="B33" s="205">
        <v>277</v>
      </c>
      <c r="C33" s="205" t="s">
        <v>116</v>
      </c>
      <c r="D33" s="206" t="s">
        <v>265</v>
      </c>
      <c r="E33" s="206" t="s">
        <v>257</v>
      </c>
      <c r="F33" s="206" t="s">
        <v>258</v>
      </c>
      <c r="G33" s="207">
        <v>15.37</v>
      </c>
      <c r="H33" s="207">
        <v>2.77</v>
      </c>
      <c r="I33" s="205" t="s">
        <v>120</v>
      </c>
      <c r="J33" s="207">
        <f t="shared" si="0"/>
        <v>12.6</v>
      </c>
      <c r="K33" s="205" t="s">
        <v>259</v>
      </c>
      <c r="L33" s="205" t="s">
        <v>266</v>
      </c>
      <c r="M33" s="205" t="s">
        <v>123</v>
      </c>
      <c r="N33" s="205" t="s">
        <v>267</v>
      </c>
      <c r="O33" s="205" t="s">
        <v>118</v>
      </c>
      <c r="P33" s="206" t="s">
        <v>261</v>
      </c>
      <c r="Q33" s="205" t="s">
        <v>262</v>
      </c>
      <c r="R33" s="205" t="s">
        <v>263</v>
      </c>
      <c r="S33" s="205" t="s">
        <v>128</v>
      </c>
      <c r="T33" s="205" t="s">
        <v>129</v>
      </c>
      <c r="U33" s="107" t="s">
        <v>130</v>
      </c>
      <c r="V33" s="107">
        <v>470</v>
      </c>
      <c r="W33" s="107">
        <v>209</v>
      </c>
      <c r="X33" s="107">
        <v>1</v>
      </c>
      <c r="Y33" s="107">
        <v>2024</v>
      </c>
      <c r="Z33" s="107">
        <v>33</v>
      </c>
      <c r="AA33" s="107">
        <v>0</v>
      </c>
      <c r="AB33" s="205" t="s">
        <v>131</v>
      </c>
      <c r="AC33" s="205" t="s">
        <v>264</v>
      </c>
      <c r="AD33" s="107">
        <f t="shared" si="1"/>
        <v>0</v>
      </c>
    </row>
    <row r="34" spans="1:30" x14ac:dyDescent="0.2">
      <c r="C34" s="107"/>
      <c r="D34" s="107"/>
      <c r="E34" s="107"/>
      <c r="F34" s="107"/>
      <c r="G34" s="107"/>
      <c r="H34" s="107"/>
      <c r="I34" s="107"/>
      <c r="J34" s="107"/>
      <c r="O34" s="107"/>
      <c r="P34" s="107"/>
      <c r="Q34" s="107"/>
      <c r="R34" s="107"/>
      <c r="T34" s="107"/>
      <c r="AC34" s="107"/>
    </row>
    <row r="35" spans="1:30" x14ac:dyDescent="0.2">
      <c r="C35" s="107"/>
      <c r="D35" s="107"/>
      <c r="E35" s="107"/>
      <c r="F35" s="209" t="s">
        <v>268</v>
      </c>
      <c r="G35" s="208">
        <f>SUM(G11:G33)</f>
        <v>6070.54</v>
      </c>
      <c r="H35" s="107"/>
      <c r="I35" s="107"/>
      <c r="J35" s="107"/>
      <c r="O35" s="107"/>
      <c r="P35" s="107"/>
      <c r="Q35" s="107"/>
      <c r="R35" s="107"/>
      <c r="T35" s="107"/>
      <c r="AC35" s="107"/>
      <c r="AD35" s="211">
        <f>SUM(AC11:AD33)</f>
        <v>8</v>
      </c>
    </row>
    <row r="36" spans="1:30" x14ac:dyDescent="0.2">
      <c r="C36" s="107"/>
      <c r="D36" s="107"/>
      <c r="E36" s="107"/>
      <c r="F36" s="107"/>
      <c r="G36" s="107"/>
      <c r="H36" s="107"/>
      <c r="I36" s="107"/>
      <c r="J36" s="107"/>
      <c r="O36" s="107"/>
      <c r="P36" s="107"/>
      <c r="Q36" s="107"/>
      <c r="R36" s="107"/>
      <c r="T36" s="107"/>
      <c r="AC36" s="107"/>
    </row>
    <row r="37" spans="1:30" x14ac:dyDescent="0.2">
      <c r="C37" s="107"/>
      <c r="D37" s="107"/>
      <c r="E37" s="107"/>
      <c r="F37" s="107"/>
      <c r="G37" s="107"/>
      <c r="H37" s="107"/>
      <c r="I37" s="107"/>
      <c r="J37" s="107"/>
      <c r="O37" s="107"/>
      <c r="P37" s="107"/>
      <c r="Q37" s="107"/>
      <c r="R37" s="107"/>
      <c r="T37" s="107"/>
      <c r="AC37" s="107"/>
    </row>
    <row r="38" spans="1:30" x14ac:dyDescent="0.2">
      <c r="C38" s="107"/>
      <c r="D38" s="107"/>
      <c r="E38" s="107"/>
      <c r="F38" s="107"/>
      <c r="G38" s="107"/>
      <c r="H38" s="107"/>
      <c r="I38" s="107"/>
      <c r="J38" s="107"/>
      <c r="O38" s="107"/>
      <c r="P38" s="107"/>
      <c r="Q38" s="107"/>
      <c r="R38" s="107"/>
      <c r="T38" s="107"/>
      <c r="AC38" s="107"/>
    </row>
    <row r="39" spans="1:30" x14ac:dyDescent="0.2">
      <c r="C39" s="107"/>
      <c r="D39" s="107"/>
      <c r="E39" s="107"/>
      <c r="F39" s="107"/>
      <c r="G39" s="107"/>
      <c r="H39" s="107"/>
      <c r="I39" s="107"/>
      <c r="J39" s="107"/>
      <c r="O39" s="107"/>
      <c r="P39" s="107"/>
      <c r="Q39" s="107"/>
      <c r="R39" s="107"/>
      <c r="T39" s="107"/>
      <c r="AC39" s="107"/>
    </row>
    <row r="40" spans="1:30" x14ac:dyDescent="0.2">
      <c r="C40" s="107"/>
      <c r="D40" s="107"/>
      <c r="E40" s="107"/>
      <c r="F40" s="107"/>
      <c r="G40" s="107"/>
      <c r="H40" s="107"/>
      <c r="I40" s="107"/>
      <c r="J40" s="107"/>
      <c r="O40" s="107"/>
      <c r="P40" s="107"/>
      <c r="Q40" s="107"/>
      <c r="R40" s="107"/>
      <c r="T40" s="107"/>
      <c r="AC40" s="107"/>
    </row>
    <row r="41" spans="1:30" x14ac:dyDescent="0.2">
      <c r="C41" s="107"/>
      <c r="D41" s="107"/>
      <c r="E41" s="107"/>
      <c r="F41" s="107"/>
      <c r="G41" s="107"/>
      <c r="H41" s="107"/>
      <c r="I41" s="107"/>
      <c r="J41" s="107"/>
      <c r="O41" s="107"/>
      <c r="P41" s="107"/>
      <c r="Q41" s="107"/>
      <c r="R41" s="107"/>
      <c r="T41" s="107"/>
      <c r="AC41" s="107"/>
    </row>
    <row r="42" spans="1:30" x14ac:dyDescent="0.2">
      <c r="C42" s="107"/>
      <c r="D42" s="107"/>
      <c r="E42" s="107"/>
      <c r="F42" s="107"/>
      <c r="G42" s="107"/>
      <c r="H42" s="107"/>
      <c r="I42" s="107"/>
      <c r="J42" s="107"/>
      <c r="O42" s="107"/>
      <c r="P42" s="107"/>
      <c r="Q42" s="107"/>
      <c r="R42" s="107"/>
      <c r="T42" s="107"/>
      <c r="AC42" s="107"/>
    </row>
  </sheetData>
  <mergeCells count="11">
    <mergeCell ref="A1:AC1"/>
    <mergeCell ref="A3:AC3"/>
    <mergeCell ref="A8:C8"/>
    <mergeCell ref="D8:L8"/>
    <mergeCell ref="M8:O8"/>
    <mergeCell ref="P8:R8"/>
    <mergeCell ref="S8:T8"/>
    <mergeCell ref="U8:X8"/>
    <mergeCell ref="Y8:AA8"/>
    <mergeCell ref="A5:F5"/>
    <mergeCell ref="A6:F6"/>
  </mergeCells>
  <dataValidations count="23">
    <dataValidation type="list" allowBlank="1" showInputMessage="1" showErrorMessage="1" errorTitle="SCISSIONE PAGAMENTI" error="Selezionare 'NO' se il documento non è soggeto alla Scissione Pagamenti" sqref="I12:I36" xr:uid="{3D2D13F9-D838-4D9E-B84B-D29BD00F92B3}">
      <formula1>"SI, NO"</formula1>
    </dataValidation>
    <dataValidation type="list" allowBlank="1" showInputMessage="1" showErrorMessage="1" errorTitle="SCISSIONE PAGAMENTI" error="Selezionare 'NO' se il documento non è soggeto alla Scissione Pagamenti" sqref="I13:I36" xr:uid="{F6DD1D79-56FA-4F89-91FE-AA61945E01B3}">
      <formula1>"SI, NO"</formula1>
    </dataValidation>
    <dataValidation type="list" allowBlank="1" showInputMessage="1" showErrorMessage="1" errorTitle="SCISSIONE PAGAMENTI" error="Selezionare 'NO' se il documento non è soggeto alla Scissione Pagamenti" sqref="I14:I36" xr:uid="{FEE9C5D6-FBB9-4EDF-8706-DA9DCA098C36}">
      <formula1>"SI, NO"</formula1>
    </dataValidation>
    <dataValidation type="list" allowBlank="1" showInputMessage="1" showErrorMessage="1" errorTitle="SCISSIONE PAGAMENTI" error="Selezionare 'NO' se il documento non è soggeto alla Scissione Pagamenti" sqref="I15:I36" xr:uid="{748CDF0D-F31E-4057-95BD-65043408A7F4}">
      <formula1>"SI, NO"</formula1>
    </dataValidation>
    <dataValidation type="list" allowBlank="1" showInputMessage="1" showErrorMessage="1" errorTitle="SCISSIONE PAGAMENTI" error="Selezionare 'NO' se il documento non è soggeto alla Scissione Pagamenti" sqref="I16:I36" xr:uid="{E955D69E-7DA0-4A50-80B8-D07AEB25EFBC}">
      <formula1>"SI, NO"</formula1>
    </dataValidation>
    <dataValidation type="list" allowBlank="1" showInputMessage="1" showErrorMessage="1" errorTitle="SCISSIONE PAGAMENTI" error="Selezionare 'NO' se il documento non è soggeto alla Scissione Pagamenti" sqref="I17:I36" xr:uid="{76D3917F-0D13-4E56-BCDF-99B603A2B448}">
      <formula1>"SI, NO"</formula1>
    </dataValidation>
    <dataValidation type="list" allowBlank="1" showInputMessage="1" showErrorMessage="1" errorTitle="SCISSIONE PAGAMENTI" error="Selezionare 'NO' se il documento non è soggeto alla Scissione Pagamenti" sqref="I18:I36" xr:uid="{D3276041-79F3-4AC2-BA6E-0ED1A62A4255}">
      <formula1>"SI, NO"</formula1>
    </dataValidation>
    <dataValidation type="list" allowBlank="1" showInputMessage="1" showErrorMessage="1" errorTitle="SCISSIONE PAGAMENTI" error="Selezionare 'NO' se il documento non è soggeto alla Scissione Pagamenti" sqref="I19:I36" xr:uid="{91E21F45-5EA3-4097-8098-93E21EFB6B56}">
      <formula1>"SI, NO"</formula1>
    </dataValidation>
    <dataValidation type="list" allowBlank="1" showInputMessage="1" showErrorMessage="1" errorTitle="SCISSIONE PAGAMENTI" error="Selezionare 'NO' se il documento non è soggeto alla Scissione Pagamenti" sqref="I20:I36" xr:uid="{0A7A27AE-4742-4A22-AD5C-5365C638112C}">
      <formula1>"SI, NO"</formula1>
    </dataValidation>
    <dataValidation type="list" allowBlank="1" showInputMessage="1" showErrorMessage="1" errorTitle="SCISSIONE PAGAMENTI" error="Selezionare 'NO' se il documento non è soggeto alla Scissione Pagamenti" sqref="I21:I36" xr:uid="{0EF0CFB3-975F-40DD-A03F-17E8989DB9E1}">
      <formula1>"SI, NO"</formula1>
    </dataValidation>
    <dataValidation type="list" allowBlank="1" showInputMessage="1" showErrorMessage="1" errorTitle="SCISSIONE PAGAMENTI" error="Selezionare 'NO' se il documento non è soggeto alla Scissione Pagamenti" sqref="I22:I36" xr:uid="{68B0E448-0537-40A3-8B7B-C4E5DB3D881D}">
      <formula1>"SI, NO"</formula1>
    </dataValidation>
    <dataValidation type="list" allowBlank="1" showInputMessage="1" showErrorMessage="1" errorTitle="SCISSIONE PAGAMENTI" error="Selezionare 'NO' se il documento non è soggeto alla Scissione Pagamenti" sqref="I23:I36" xr:uid="{3CC0356A-3890-4C9E-B41F-7BAC3FA61742}">
      <formula1>"SI, NO"</formula1>
    </dataValidation>
    <dataValidation type="list" allowBlank="1" showInputMessage="1" showErrorMessage="1" errorTitle="SCISSIONE PAGAMENTI" error="Selezionare 'NO' se il documento non è soggeto alla Scissione Pagamenti" sqref="I24:I36" xr:uid="{49BA5590-7813-4F54-81FF-517AB43D0C54}">
      <formula1>"SI, NO"</formula1>
    </dataValidation>
    <dataValidation type="list" allowBlank="1" showInputMessage="1" showErrorMessage="1" errorTitle="SCISSIONE PAGAMENTI" error="Selezionare 'NO' se il documento non è soggeto alla Scissione Pagamenti" sqref="I25:I36" xr:uid="{B541709A-91F2-469E-8784-4F4C0EB1C2E3}">
      <formula1>"SI, NO"</formula1>
    </dataValidation>
    <dataValidation type="list" allowBlank="1" showInputMessage="1" showErrorMessage="1" errorTitle="SCISSIONE PAGAMENTI" error="Selezionare 'NO' se il documento non è soggeto alla Scissione Pagamenti" sqref="I26:I36" xr:uid="{24145784-31DA-4AE1-8A80-9E2EA26E0F10}">
      <formula1>"SI, NO"</formula1>
    </dataValidation>
    <dataValidation type="list" allowBlank="1" showInputMessage="1" showErrorMessage="1" errorTitle="SCISSIONE PAGAMENTI" error="Selezionare 'NO' se il documento non è soggeto alla Scissione Pagamenti" sqref="I27:I36" xr:uid="{0696DAA4-342B-4FB1-9A01-4783885F76DA}">
      <formula1>"SI, NO"</formula1>
    </dataValidation>
    <dataValidation type="list" allowBlank="1" showInputMessage="1" showErrorMessage="1" errorTitle="SCISSIONE PAGAMENTI" error="Selezionare 'NO' se il documento non è soggeto alla Scissione Pagamenti" sqref="I28:I36" xr:uid="{40039ED2-8D26-4DC8-BC89-959D029C9517}">
      <formula1>"SI, NO"</formula1>
    </dataValidation>
    <dataValidation type="list" allowBlank="1" showInputMessage="1" showErrorMessage="1" errorTitle="SCISSIONE PAGAMENTI" error="Selezionare 'NO' se il documento non è soggeto alla Scissione Pagamenti" sqref="I29:I36" xr:uid="{7A26F34C-F2B7-438D-8B25-4C1816F7C756}">
      <formula1>"SI, NO"</formula1>
    </dataValidation>
    <dataValidation type="list" allowBlank="1" showInputMessage="1" showErrorMessage="1" errorTitle="SCISSIONE PAGAMENTI" error="Selezionare 'NO' se il documento non è soggeto alla Scissione Pagamenti" sqref="I30:I36" xr:uid="{27F8836F-173F-49A5-AB8E-63CB73958FE6}">
      <formula1>"SI, NO"</formula1>
    </dataValidation>
    <dataValidation type="list" allowBlank="1" showInputMessage="1" showErrorMessage="1" errorTitle="SCISSIONE PAGAMENTI" error="Selezionare 'NO' se il documento non è soggeto alla Scissione Pagamenti" sqref="I31:I36" xr:uid="{598E3070-9C87-4AC7-A7BE-9FF173160962}">
      <formula1>"SI, NO"</formula1>
    </dataValidation>
    <dataValidation type="list" allowBlank="1" showInputMessage="1" showErrorMessage="1" errorTitle="SCISSIONE PAGAMENTI" error="Selezionare 'NO' se il documento non è soggeto alla Scissione Pagamenti" sqref="I32:I36" xr:uid="{AFD781DD-628C-4BE8-BB4B-85BC6083DAD0}">
      <formula1>"SI, NO"</formula1>
    </dataValidation>
    <dataValidation type="list" allowBlank="1" showInputMessage="1" showErrorMessage="1" errorTitle="SCISSIONE PAGAMENTI" error="Selezionare 'NO' se il documento non è soggeto alla Scissione Pagamenti" sqref="I33:I36" xr:uid="{57F381F6-EDD2-4055-98F6-DF10A7FB042F}">
      <formula1>"SI, NO"</formula1>
    </dataValidation>
    <dataValidation type="list" allowBlank="1" showInputMessage="1" showErrorMessage="1" errorTitle="SCISSIONE PAGAMENTI" error="Selezionare 'NO' se il documento non è soggeto alla Scissione Pagamenti" sqref="I34:I36" xr:uid="{41371305-7627-4AC8-BEA4-B78FE1950BF8}">
      <formula1>"SI, NO"</formula1>
    </dataValidation>
  </dataValidations>
  <pageMargins left="0.23622047244094491" right="0.23622047244094491" top="0.74803149606299213" bottom="0.74803149606299213" header="0.31496062992125984" footer="0.31496062992125984"/>
  <pageSetup paperSize="9" scale="4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FF398-6BE5-4D0D-96C2-ED83F1A5AC7A}">
  <dimension ref="A1:Q20"/>
  <sheetViews>
    <sheetView showGridLines="0" topLeftCell="C1" zoomScaleNormal="100" workbookViewId="0">
      <selection sqref="A1:P1"/>
    </sheetView>
  </sheetViews>
  <sheetFormatPr defaultRowHeight="15" x14ac:dyDescent="0.2"/>
  <cols>
    <col min="1" max="1" width="0" style="107" hidden="1" customWidth="1"/>
    <col min="2" max="2" width="10.28515625" style="107" hidden="1" customWidth="1"/>
    <col min="3" max="3" width="15.7109375" style="120" customWidth="1"/>
    <col min="4" max="4" width="10.7109375" style="119" bestFit="1" customWidth="1"/>
    <col min="5" max="5" width="10.7109375" style="119" customWidth="1"/>
    <col min="6" max="6" width="43.7109375" style="120" customWidth="1"/>
    <col min="7" max="7" width="15.5703125" style="120" hidden="1" customWidth="1"/>
    <col min="8" max="9" width="12.140625" style="121" customWidth="1"/>
    <col min="10" max="10" width="22.85546875" style="120" customWidth="1"/>
    <col min="11" max="11" width="13.7109375" style="120" customWidth="1"/>
    <col min="12" max="12" width="21.7109375" style="107" customWidth="1"/>
    <col min="13" max="16" width="12.140625" style="107" customWidth="1"/>
    <col min="17" max="16384" width="9.140625" style="107"/>
  </cols>
  <sheetData>
    <row r="1" spans="1:17" s="90" customFormat="1" ht="23.1" customHeight="1" x14ac:dyDescent="0.2">
      <c r="A1" s="243"/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/>
    </row>
    <row r="2" spans="1:17" s="97" customFormat="1" ht="15" customHeight="1" x14ac:dyDescent="0.2"/>
    <row r="3" spans="1:17" s="90" customFormat="1" ht="23.1" customHeight="1" x14ac:dyDescent="0.2">
      <c r="A3" s="284" t="s">
        <v>112</v>
      </c>
      <c r="B3" s="284"/>
      <c r="C3" s="284"/>
      <c r="D3" s="284"/>
      <c r="E3" s="284"/>
      <c r="F3" s="284"/>
      <c r="G3" s="284"/>
      <c r="H3" s="284"/>
      <c r="I3" s="284"/>
      <c r="J3" s="285"/>
      <c r="K3" s="285"/>
      <c r="L3" s="285"/>
      <c r="M3" s="285"/>
      <c r="N3" s="285"/>
      <c r="O3" s="285"/>
      <c r="P3" s="285"/>
      <c r="Q3" s="150"/>
    </row>
    <row r="4" spans="1:17" s="90" customFormat="1" x14ac:dyDescent="0.2">
      <c r="A4" s="300"/>
      <c r="B4" s="300"/>
      <c r="C4" s="300"/>
      <c r="D4" s="300"/>
      <c r="E4" s="300"/>
      <c r="F4" s="300"/>
      <c r="G4" s="300"/>
      <c r="H4" s="300"/>
      <c r="I4" s="300"/>
      <c r="J4" s="300"/>
      <c r="K4" s="300"/>
      <c r="L4" s="300"/>
      <c r="M4" s="300"/>
      <c r="N4" s="300"/>
      <c r="O4" s="300"/>
      <c r="P4" s="301"/>
      <c r="Q4" s="150"/>
    </row>
    <row r="5" spans="1:17" s="90" customFormat="1" ht="23.1" customHeight="1" x14ac:dyDescent="0.2">
      <c r="A5" s="289" t="s">
        <v>111</v>
      </c>
      <c r="B5" s="289"/>
      <c r="C5" s="289"/>
      <c r="D5" s="289"/>
      <c r="E5" s="289"/>
      <c r="F5" s="289"/>
      <c r="G5" s="289"/>
      <c r="H5" s="289"/>
      <c r="I5" s="290"/>
      <c r="J5" s="204" t="s">
        <v>110</v>
      </c>
      <c r="K5" s="149"/>
      <c r="L5" s="149"/>
      <c r="M5" s="149"/>
      <c r="N5" s="149"/>
      <c r="O5" s="149"/>
      <c r="P5" s="203"/>
      <c r="Q5" s="150"/>
    </row>
    <row r="6" spans="1:17" s="90" customFormat="1" ht="23.1" customHeight="1" x14ac:dyDescent="0.2">
      <c r="C6" s="297" t="s">
        <v>97</v>
      </c>
      <c r="D6" s="298"/>
      <c r="E6" s="298"/>
      <c r="F6" s="298"/>
      <c r="G6" s="299"/>
      <c r="H6" s="197">
        <v>0</v>
      </c>
      <c r="I6" s="201"/>
      <c r="J6" s="295" t="s">
        <v>97</v>
      </c>
      <c r="K6" s="295"/>
      <c r="L6" s="295"/>
      <c r="M6" s="295"/>
      <c r="N6" s="296"/>
      <c r="O6" s="202">
        <v>0</v>
      </c>
      <c r="P6" s="201"/>
    </row>
    <row r="7" spans="1:17" s="90" customFormat="1" ht="23.1" customHeight="1" x14ac:dyDescent="0.2">
      <c r="C7" s="297" t="s">
        <v>95</v>
      </c>
      <c r="D7" s="298"/>
      <c r="E7" s="298"/>
      <c r="F7" s="298"/>
      <c r="G7" s="198"/>
      <c r="H7" s="197">
        <v>0</v>
      </c>
      <c r="I7" s="199"/>
      <c r="J7" s="293" t="s">
        <v>95</v>
      </c>
      <c r="K7" s="293"/>
      <c r="L7" s="293"/>
      <c r="M7" s="293"/>
      <c r="N7" s="294"/>
      <c r="O7" s="200">
        <v>0</v>
      </c>
      <c r="P7" s="199"/>
    </row>
    <row r="8" spans="1:17" s="90" customFormat="1" ht="23.1" customHeight="1" x14ac:dyDescent="0.2">
      <c r="C8" s="297" t="s">
        <v>94</v>
      </c>
      <c r="D8" s="298"/>
      <c r="E8" s="298"/>
      <c r="F8" s="298"/>
      <c r="G8" s="198"/>
      <c r="H8" s="197">
        <f>H6-H7</f>
        <v>0</v>
      </c>
      <c r="I8" s="195"/>
      <c r="J8" s="291" t="s">
        <v>94</v>
      </c>
      <c r="K8" s="291"/>
      <c r="L8" s="291"/>
      <c r="M8" s="291"/>
      <c r="N8" s="292"/>
      <c r="O8" s="196">
        <v>0</v>
      </c>
      <c r="P8" s="195"/>
    </row>
    <row r="9" spans="1:17" s="90" customFormat="1" x14ac:dyDescent="0.2">
      <c r="C9" s="194"/>
      <c r="D9" s="194"/>
      <c r="E9" s="194"/>
      <c r="F9" s="194"/>
      <c r="G9" s="193"/>
      <c r="H9" s="192"/>
      <c r="I9" s="165"/>
      <c r="J9" s="168"/>
      <c r="K9" s="168"/>
      <c r="L9" s="168"/>
      <c r="M9" s="168"/>
      <c r="N9" s="168"/>
      <c r="O9" s="191"/>
      <c r="P9" s="190"/>
    </row>
    <row r="10" spans="1:17" s="90" customFormat="1" ht="16.5" customHeight="1" x14ac:dyDescent="0.2">
      <c r="A10" s="286" t="s">
        <v>109</v>
      </c>
      <c r="B10" s="287"/>
      <c r="C10" s="287"/>
      <c r="D10" s="287"/>
      <c r="E10" s="287"/>
      <c r="F10" s="287"/>
      <c r="G10" s="287"/>
      <c r="H10" s="287"/>
      <c r="I10" s="287"/>
      <c r="J10" s="287"/>
      <c r="K10" s="287"/>
      <c r="L10" s="287"/>
      <c r="M10" s="287"/>
      <c r="N10" s="287"/>
      <c r="O10" s="287"/>
      <c r="P10" s="288"/>
    </row>
    <row r="11" spans="1:17" s="90" customFormat="1" ht="23.1" customHeight="1" x14ac:dyDescent="0.2">
      <c r="A11" s="225" t="s">
        <v>14</v>
      </c>
      <c r="B11" s="238"/>
      <c r="C11" s="225" t="s">
        <v>15</v>
      </c>
      <c r="D11" s="237"/>
      <c r="E11" s="237"/>
      <c r="F11" s="237"/>
      <c r="G11" s="237"/>
      <c r="H11" s="237"/>
      <c r="I11" s="238"/>
      <c r="J11" s="225" t="s">
        <v>1</v>
      </c>
      <c r="K11" s="238"/>
      <c r="L11" s="148"/>
      <c r="M11" s="225" t="s">
        <v>64</v>
      </c>
      <c r="N11" s="237"/>
      <c r="O11" s="237"/>
      <c r="P11" s="238"/>
    </row>
    <row r="12" spans="1:17" ht="36" customHeight="1" x14ac:dyDescent="0.2">
      <c r="A12" s="104" t="s">
        <v>21</v>
      </c>
      <c r="B12" s="189" t="s">
        <v>108</v>
      </c>
      <c r="C12" s="104" t="s">
        <v>24</v>
      </c>
      <c r="D12" s="105" t="s">
        <v>25</v>
      </c>
      <c r="E12" s="188" t="s">
        <v>107</v>
      </c>
      <c r="F12" s="104" t="s">
        <v>26</v>
      </c>
      <c r="G12" s="104" t="s">
        <v>28</v>
      </c>
      <c r="H12" s="141" t="s">
        <v>66</v>
      </c>
      <c r="I12" s="106" t="s">
        <v>67</v>
      </c>
      <c r="J12" s="104" t="s">
        <v>30</v>
      </c>
      <c r="K12" s="104" t="s">
        <v>31</v>
      </c>
      <c r="L12" s="131" t="s">
        <v>106</v>
      </c>
      <c r="M12" s="129" t="s">
        <v>66</v>
      </c>
      <c r="N12" s="129" t="s">
        <v>105</v>
      </c>
      <c r="O12" s="129" t="s">
        <v>104</v>
      </c>
      <c r="P12" s="129" t="s">
        <v>65</v>
      </c>
    </row>
    <row r="13" spans="1:17" x14ac:dyDescent="0.2">
      <c r="C13" s="110"/>
      <c r="D13" s="109"/>
      <c r="E13" s="109"/>
      <c r="F13" s="111"/>
      <c r="G13" s="111"/>
      <c r="H13" s="112"/>
      <c r="I13" s="112"/>
      <c r="J13" s="111"/>
      <c r="K13" s="111"/>
      <c r="L13" s="109"/>
      <c r="M13" s="112"/>
      <c r="N13" s="112"/>
      <c r="O13" s="112"/>
    </row>
    <row r="14" spans="1:17" x14ac:dyDescent="0.2">
      <c r="C14" s="107"/>
      <c r="D14" s="107"/>
      <c r="E14" s="107"/>
      <c r="F14" s="107"/>
      <c r="G14" s="107"/>
      <c r="H14" s="107"/>
      <c r="I14" s="107"/>
      <c r="J14" s="107"/>
      <c r="K14" s="187"/>
    </row>
    <row r="15" spans="1:17" x14ac:dyDescent="0.2">
      <c r="C15" s="107"/>
      <c r="D15" s="107"/>
      <c r="E15" s="107"/>
      <c r="F15" s="107"/>
      <c r="G15" s="107"/>
      <c r="H15" s="107"/>
      <c r="I15" s="107"/>
      <c r="J15" s="107"/>
      <c r="K15" s="107"/>
    </row>
    <row r="16" spans="1:17" x14ac:dyDescent="0.2">
      <c r="C16" s="107"/>
      <c r="D16" s="107"/>
      <c r="E16" s="107"/>
      <c r="F16" s="107"/>
      <c r="G16" s="107"/>
      <c r="H16" s="107"/>
      <c r="I16" s="107"/>
      <c r="J16" s="107"/>
      <c r="K16" s="107"/>
    </row>
    <row r="17" s="107" customFormat="1" x14ac:dyDescent="0.2"/>
    <row r="18" s="107" customFormat="1" x14ac:dyDescent="0.2"/>
    <row r="19" s="107" customFormat="1" x14ac:dyDescent="0.2"/>
    <row r="20" s="107" customFormat="1" x14ac:dyDescent="0.2"/>
  </sheetData>
  <mergeCells count="15">
    <mergeCell ref="J6:N6"/>
    <mergeCell ref="C6:G6"/>
    <mergeCell ref="C7:F7"/>
    <mergeCell ref="C8:F8"/>
    <mergeCell ref="A4:P4"/>
    <mergeCell ref="C11:I11"/>
    <mergeCell ref="A11:B11"/>
    <mergeCell ref="A3:P3"/>
    <mergeCell ref="A10:P10"/>
    <mergeCell ref="A1:P1"/>
    <mergeCell ref="J11:K11"/>
    <mergeCell ref="M11:P11"/>
    <mergeCell ref="A5:I5"/>
    <mergeCell ref="J8:N8"/>
    <mergeCell ref="J7:N7"/>
  </mergeCells>
  <dataValidations count="1">
    <dataValidation type="list" allowBlank="1" showInputMessage="1" showErrorMessage="1" sqref="P13" xr:uid="{E6CF5EDD-396F-48A3-B751-EB1A298D0603}">
      <formula1>"SI,NO"</formula1>
    </dataValidation>
  </dataValidations>
  <pageMargins left="0.23622047244094491" right="0.23622047244094491" top="0.74803149606299213" bottom="0.74803149606299213" header="0.31496062992125984" footer="0.31496062992125984"/>
  <pageSetup paperSize="9" scale="4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8</vt:i4>
      </vt:variant>
      <vt:variant>
        <vt:lpstr>Intervalli denominati</vt:lpstr>
      </vt:variant>
      <vt:variant>
        <vt:i4>4</vt:i4>
      </vt:variant>
    </vt:vector>
  </HeadingPairs>
  <TitlesOfParts>
    <vt:vector size="12" baseType="lpstr">
      <vt:lpstr>SiopeAllegatoB</vt:lpstr>
      <vt:lpstr>Fatture</vt:lpstr>
      <vt:lpstr>Mandati</vt:lpstr>
      <vt:lpstr>FattureTempi</vt:lpstr>
      <vt:lpstr>MandatiTempi</vt:lpstr>
      <vt:lpstr>IndicatoreRiduzioneDebitoCR</vt:lpstr>
      <vt:lpstr>Debiti</vt:lpstr>
      <vt:lpstr>ElencoFatture</vt:lpstr>
      <vt:lpstr>Debiti!Area_stampa</vt:lpstr>
      <vt:lpstr>ElencoFatture!Area_stampa</vt:lpstr>
      <vt:lpstr>FattureTempi!Area_stampa</vt:lpstr>
      <vt:lpstr>IndicatoreRiduzioneDebitoCR!Area_stampa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Studio Frigatti</cp:lastModifiedBy>
  <cp:lastPrinted>2015-01-23T09:39:52Z</cp:lastPrinted>
  <dcterms:created xsi:type="dcterms:W3CDTF">1996-11-05T10:16:36Z</dcterms:created>
  <dcterms:modified xsi:type="dcterms:W3CDTF">2025-02-07T14:50:28Z</dcterms:modified>
</cp:coreProperties>
</file>